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codeName="ThisWorkbook" defaultThemeVersion="166925"/>
  <mc:AlternateContent xmlns:mc="http://schemas.openxmlformats.org/markup-compatibility/2006">
    <mc:Choice Requires="x15">
      <x15ac:absPath xmlns:x15ac="http://schemas.microsoft.com/office/spreadsheetml/2010/11/ac" url="/Users/mark/Dropbox/Bellin Fellowship/FiT Practicals/"/>
    </mc:Choice>
  </mc:AlternateContent>
  <xr:revisionPtr revIDLastSave="0" documentId="13_ncr:1_{1D937689-3BA7-DA41-8683-C198D5B34529}" xr6:coauthVersionLast="47" xr6:coauthVersionMax="47" xr10:uidLastSave="{00000000-0000-0000-0000-000000000000}"/>
  <bookViews>
    <workbookView xWindow="0" yWindow="500" windowWidth="28800" windowHeight="15140" activeTab="4" xr2:uid="{13DCE5BB-5509-574F-B952-76EA08B2DFFC}"/>
  </bookViews>
  <sheets>
    <sheet name="Subjective" sheetId="1" r:id="rId1"/>
    <sheet name="PhysicalExam" sheetId="2" r:id="rId2"/>
    <sheet name="Intervention" sheetId="3" r:id="rId3"/>
    <sheet name="Defense" sheetId="5" r:id="rId4"/>
    <sheet name="Scorecard"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4" l="1"/>
  <c r="B19" i="5"/>
  <c r="B20" i="2" l="1"/>
  <c r="B4" i="4" s="1"/>
  <c r="C4" i="4" l="1"/>
  <c r="B19" i="3"/>
  <c r="B5" i="4" s="1"/>
  <c r="C5" i="4" s="1"/>
  <c r="B9" i="5"/>
  <c r="B6" i="4" l="1"/>
  <c r="B20" i="1"/>
  <c r="B3" i="4" s="1"/>
  <c r="C3" i="4" s="1"/>
  <c r="C6" i="4" l="1"/>
  <c r="B7" i="4"/>
  <c r="B8" i="4" l="1"/>
  <c r="C7" i="4"/>
  <c r="C8" i="4" l="1"/>
  <c r="C10" i="4" s="1"/>
  <c r="B10" i="4"/>
</calcChain>
</file>

<file path=xl/sharedStrings.xml><?xml version="1.0" encoding="utf-8"?>
<sst xmlns="http://schemas.openxmlformats.org/spreadsheetml/2006/main" count="365" uniqueCount="327">
  <si>
    <t>Previous History</t>
  </si>
  <si>
    <t>Standard</t>
  </si>
  <si>
    <t>Criteria</t>
  </si>
  <si>
    <t>Plans Interview with Patient</t>
  </si>
  <si>
    <t>24-hour Behavior Established</t>
  </si>
  <si>
    <t xml:space="preserve">Current History of Symptoms </t>
  </si>
  <si>
    <t>Poor description of plan or lack of description of plan demonstrated</t>
  </si>
  <si>
    <t>Plan is described in an efficient and clear manner</t>
  </si>
  <si>
    <t>Hypothesis Development</t>
  </si>
  <si>
    <t>Patient specific agg/ease factors investigated that include intensity, time frame to come on/go away for each factor</t>
  </si>
  <si>
    <t>AM, daytime and night symptom nature questioned with comparative questioning to determine change in symptoms throughout day</t>
  </si>
  <si>
    <t>Questioning about goals, expectations and what the patient believes is going on are demonstrated</t>
  </si>
  <si>
    <t>Deep questioning to establish prescense or absence of relationship between each P demonstrated</t>
  </si>
  <si>
    <t>Superficial questioning to establish prescense or absence of relationship between P(s), not all Ps questioned</t>
  </si>
  <si>
    <t>Relationship of Ps not performed, poor questioning of relationship of appropriate regions demonstrated</t>
  </si>
  <si>
    <t>Agg/easing factors not established or missing significant details regarding parameters for each factor</t>
  </si>
  <si>
    <t>24-hour behavior missing or incomplete details on all aspects of symptom behavior throughout the day</t>
  </si>
  <si>
    <t>MOI established with impact on work, life and recreational activities questioned; symptom timeline clearly established</t>
  </si>
  <si>
    <t>Clear questioning of pervious episodes; past treatment investigated; questioning regarding labs/imaging, medication noted</t>
  </si>
  <si>
    <t>Questioning of pervious episodes, but missing details on one of the following: past treatment, regarding labs/imaging, medication noted</t>
  </si>
  <si>
    <t>No questioning on pervious episodes, missing significant details on one or more of the following: past treatment, regarding labs/imaging, medication noted</t>
  </si>
  <si>
    <t>No questioning or significant missing details about goals, expectations and what the patient believes is going on are demonstrated</t>
  </si>
  <si>
    <t>Communication:  Inquiry</t>
  </si>
  <si>
    <t>Communication:  Rapport</t>
  </si>
  <si>
    <t>Communication:  Interview Flow and Response to Emerging Data</t>
  </si>
  <si>
    <t>Avoidance of rapid-fire questioning, unnecessary interruptions, avoids assumptions and uses patient language while avoiding medical jargon or words that harm</t>
  </si>
  <si>
    <t>SINSS</t>
  </si>
  <si>
    <t>Non-specific or lacking questions related to red flags, contraindications for PT, and potentially sinister conditions specific to the patient presentation</t>
  </si>
  <si>
    <t>No evidence of one or more of the following:  active listening, appropriate verbal and non-verbal strategies and empathy</t>
  </si>
  <si>
    <t>Evidence of consistent behaviors of rapid-fire questioning, unnecessary interruptions, making assumptions and not using patient language, medical jargon or words that harm</t>
  </si>
  <si>
    <t>One of the following evident: rapid-fire questioning, unnecessary interruptions, makes assumptions, not using patient language/medical jargon or words that harm</t>
  </si>
  <si>
    <t>Physical Examination Plan</t>
  </si>
  <si>
    <t>SINSS supported with credible and complete evidence from the interview</t>
  </si>
  <si>
    <t>Non-pausible primary and competing hypotheses and lack of inclusion of psychosocial factors</t>
  </si>
  <si>
    <t>Needs Improvement (6 points)</t>
  </si>
  <si>
    <t>Significant Deficiency (3 points)</t>
  </si>
  <si>
    <t>POINT TOTAL</t>
  </si>
  <si>
    <t>FiT Score</t>
  </si>
  <si>
    <t>Preparation for Physical Exam</t>
  </si>
  <si>
    <t>Functional Observation/Screen</t>
  </si>
  <si>
    <t>AROM Assessment</t>
  </si>
  <si>
    <t>Specific Testing for Differential Diagnosis</t>
  </si>
  <si>
    <t>Neurodynamic Testing</t>
  </si>
  <si>
    <t>Dosage of Exam</t>
  </si>
  <si>
    <t>Response to Emerging Data</t>
  </si>
  <si>
    <t>Passive Physiologic Mobility</t>
  </si>
  <si>
    <t>Palpation &amp; Segmental/Accessory Mobility</t>
  </si>
  <si>
    <t>Patient appropriately dressed/exposed; plan for exam verbalized to patient, establishes baseline level of all symptoms before testing begins</t>
  </si>
  <si>
    <t>Motor Performance Testing</t>
  </si>
  <si>
    <t>Hypothesis-based examination techniques performed with appropriate flow and positioning, efficient with exam</t>
  </si>
  <si>
    <t>Consistently attends to comfort and correct positioning, demonstrates effective body mechanics, correctly aligns forces and make appropriate use of lever and vectors</t>
  </si>
  <si>
    <t>Patient not appropriately dressed and/exposed, no clear plan verbalized to the patient, baseline symptoms not established</t>
  </si>
  <si>
    <t>Cardiovascular Screening*</t>
  </si>
  <si>
    <t>Neuro screen not performed when indicated or significant inaccuracies with testing procedures (technique or positioning, performance)</t>
  </si>
  <si>
    <t>Neurologic Exam*</t>
  </si>
  <si>
    <t>Asterisk/Comparable Signs*</t>
  </si>
  <si>
    <t>Observations made from multiple directions, but does not select/inappropriate patient-specific functional testing, or lack indicated differentiation tests to rule up/down potential contributors to symptoms</t>
  </si>
  <si>
    <t>Observations not made from multiple directions, and does not select/inappropriate patient-specific functional testing, or lack indicated differentiation tests to rule up/down potential contributors to symptoms</t>
  </si>
  <si>
    <t>Standardized, quantifiable and appropriate progression/sequencing of forces (over pressure, combined motions, repeated motions)</t>
  </si>
  <si>
    <t>Lacking standardization, or not consistently quantified when indicated or significant deficiencies with progression/sequencing of forces (over pressure, combined motions, repeated motions)</t>
  </si>
  <si>
    <t>Indicated resisted tests not performed, significant inaccuracies with performance of resisted, movement and sustain positions testing that may occur in different positions (against gravity/gravity minimized, WB/non-WB, and during functional activities)</t>
  </si>
  <si>
    <t>Standardized, but inappropriate handling skills or lacks appropriate response to symptoms associated with abnormal mobility/sensitization</t>
  </si>
  <si>
    <t>Objective asterisks are identified that match irritability that assist in differential diagnosis that consist of a patient specific functional activity and comparable sign(s)</t>
  </si>
  <si>
    <t>Lacking standardization, significant inappropriate handling skills or lacks appropriate response to symptoms associated with abnormal mobility/sensitization</t>
  </si>
  <si>
    <t>Inappropriate or inaccurate performance of special testing and/or cluster testing</t>
  </si>
  <si>
    <t>Indicated neurodynamic testing not performed or significant performance deficiencies with handling, sequencing or vigor</t>
  </si>
  <si>
    <t>Quality and Technique*</t>
  </si>
  <si>
    <t>Aggravating and Easing Behaviors Established*</t>
  </si>
  <si>
    <t>Medical Screening*</t>
  </si>
  <si>
    <t>Examination unorganized and unmatched to hypotheses or extremely inefficient examination</t>
  </si>
  <si>
    <t>Testing inconsistently matches irritability, moderate bias(es) evident with regard to hypothesis testing.</t>
  </si>
  <si>
    <t>Testing consistently matches irritability, testing matches hypotheses probabilities while minimizing biases</t>
  </si>
  <si>
    <t>Testing consistently disregards irritability or significant biases evident with examination approach</t>
  </si>
  <si>
    <t>Objective asterisks identified, but missing either comparable sign or patient specific functional asterisk or asterisks not quantifiable</t>
  </si>
  <si>
    <t>Objective asterisks not identified, missing multiple comparable sign and/or patient specific functional asterisks or asterisks not quantifiable</t>
  </si>
  <si>
    <t>Significant comfort and positioning issues demonstrated, inaccurate or inappropriate alignment of forces/vectors given exam intent</t>
  </si>
  <si>
    <t>Manual Technique Selection</t>
  </si>
  <si>
    <t>Exercise Selection</t>
  </si>
  <si>
    <t>Quality and Technique of Manual Therapy*</t>
  </si>
  <si>
    <t>Home Exercise Program</t>
  </si>
  <si>
    <t>Communication:  Prognosis</t>
  </si>
  <si>
    <t>Communication:  Diagnosis</t>
  </si>
  <si>
    <t>Exercise Prescription*</t>
  </si>
  <si>
    <t>Communication:  Pain</t>
  </si>
  <si>
    <t>Non-pausible primary and competing hypotheses and lack of inclusion of psychosocial factors, overlooked of red flags</t>
  </si>
  <si>
    <t>Vigor consistent with SINSS and patient goals/beliefs, matches intended impairments, supports manual therapy techniques where appropriate</t>
  </si>
  <si>
    <t>Dosage (reps, sets, duration) matches intent (aerobic, flexibility, plyometric, hypertrophy) demonstrated and supported</t>
  </si>
  <si>
    <t>Monitoring of Asterisks*</t>
  </si>
  <si>
    <t>Dosage (reps, sets, duration) matches intent (aerobic, flexibility, plyometric, hypertrophy), effectively communicated to the patient, meets patient environmental and functional needs</t>
  </si>
  <si>
    <t>Modification to interventions demonstrated based on patient response, within session progression of interventions appropriately demonstrated, red flags identified</t>
  </si>
  <si>
    <t>Quatifies changes in patient symptoms/performance and determines value in technique to make decision to: repeat intervention, alter intervention, change intervention and implement HEP</t>
  </si>
  <si>
    <t>Communicates working primary hypothesis in patient friendly terms avoiding medical jargon (What is wrong with me?), assesses for patient understanding</t>
  </si>
  <si>
    <t>Addresses impaired beliefs that match radar plot while upholding rapport with patient, identifies and/or discusses lifestyle changes that may affect the patient's outcomes, discusses what the patient can do about their condition</t>
  </si>
  <si>
    <t>Vigor consistent with SINSS and patient goals/beliefs, matches intended relelvant impairments</t>
  </si>
  <si>
    <t>Significant comfort and positioning issues demonstrated, inaccurate or inappropriate alignment of forces/vectors given technique intent</t>
  </si>
  <si>
    <t>Vigor performed with no regard to SINSS, manual interventions do not align with patient goals/beliefs or not matched to relevant impairments</t>
  </si>
  <si>
    <t>Vigor performed with no regard to SINSS, exercise(s) do not align with patient goals/beliefs or not matched to relevant impairments, no regard to match manual treatment where appropriate</t>
  </si>
  <si>
    <t>Dosage (reps, sets, duration) significantly inaccurate given treatment intent (aerobic, flexibility, plyometric, hypertrophy), total disregard for dose amount</t>
  </si>
  <si>
    <t>Dosage (reps, sets, duration) significantly inaccurate given treatment intent (aerobic, flexibility, plyometric, hypertrophy), poor communication to the patient, minimal regard for patient environmental and functional needs</t>
  </si>
  <si>
    <t>Inconsistent modification to interventions based on patient response, within session progression of interventions partially or inconsistently demonstrated, red flags identified</t>
  </si>
  <si>
    <t>Inconsistent modification to interventions based on patient response, lacks within session progression of interventions, or red flags not identified or overlooked</t>
  </si>
  <si>
    <t>Response to Intervention*</t>
  </si>
  <si>
    <t>Inconsistently quatifies changes in patient symptoms/performance or inaccurately determines value in technique to make decision to: repeat intervention, alter intervention, change intervention and implement HEP</t>
  </si>
  <si>
    <t>Lacks quatifying change in patient symptoms/performance or inaccurately determines value in technique to make decision to: repeat intervention, alter intervention, change intervention and implement HEP</t>
  </si>
  <si>
    <t>Does not communicate working primary hypothesis or consistently uses medical jargon or doesn't assesses for patient understanding</t>
  </si>
  <si>
    <t>Inconsistently or inappropriately uses words that heal, education regarding pain and treatment effects based on MOM and modern pain neuroscience but not patient specific</t>
  </si>
  <si>
    <t>Communicates with words that heal, education regarding pain and treatment effects based on MOM and modern pain neuroscience and specific to patient beliefs and needs.</t>
  </si>
  <si>
    <t>Consistently uses words that harm, education regarding pain and treatment effects not based on MOM or modern pain neuroscience and rooted in pathoanatomic/structural model</t>
  </si>
  <si>
    <t>Addresses impaired beliefs but inaccurately matched to radar plot, inconsistently discusses lifestyle changes that may affect the patient's outcomes, discusses what the patient can do about their condition</t>
  </si>
  <si>
    <t>Overlooks impaired beliefs or inccurate radar plot that misguides communication, avoids discussion regarding lifestyle changes that may affect the patient's outcomes</t>
  </si>
  <si>
    <t>Accurately and clearly discusses prognosis for the patient to answer "How long will treatment take?"</t>
  </si>
  <si>
    <t>Prognosis for the patient not clearly defined to answer "How long will treatment take?"</t>
  </si>
  <si>
    <t>Prognosis not discussed or significant missing information to answer  "How long will treatment take?"</t>
  </si>
  <si>
    <t>Session is longer than 65 minutes</t>
  </si>
  <si>
    <t>Treatment Efficiency*</t>
  </si>
  <si>
    <t>Session is 60 minutes or less</t>
  </si>
  <si>
    <t>Defense Form Rationale</t>
  </si>
  <si>
    <t xml:space="preserve">All components of the defense form are thoroughly answered with supporting evidence where appropriate </t>
  </si>
  <si>
    <t>75% of the defense form is thoroughly answered or lacking supporting evidence where appropriate</t>
  </si>
  <si>
    <t>50% or less of the defense form is thoroughly answered or lacking significant supporting evidence where appropriate</t>
  </si>
  <si>
    <t>Demonstrates humble respect of faculty feedback both during the live session and written feedback</t>
  </si>
  <si>
    <t>Demonstrates consistent lack of humble respect for faculty feedback during the live session and written feedback</t>
  </si>
  <si>
    <t>All case videos, patient forms and defense form posted on time</t>
  </si>
  <si>
    <t>One of the three or a component of the three not posted on time:  case videos, patient forms and defense form</t>
  </si>
  <si>
    <t>Professionalism:  Timeliness*</t>
  </si>
  <si>
    <t>Professionalism:  Response to Faculty Feedback*</t>
  </si>
  <si>
    <t xml:space="preserve">Communication:  Goals, Expectations </t>
  </si>
  <si>
    <t>Subsequent Visits</t>
  </si>
  <si>
    <t>Asks the patient "Did you get what you needed today?", summaries the visit and verbalizes next steps visits 2-3 to answer, "What can you (the PT and patient) do for this?"</t>
  </si>
  <si>
    <t>Clearly and succintly discusses how intervention approach addresses specific patient goals</t>
  </si>
  <si>
    <t>Loosely verbalizes how the intervention approach addresses specific goals, loosely summaries the visit</t>
  </si>
  <si>
    <t>Loosely verbalizies next steps for visits 2-3 or answering, "What can you (the PT and patient) do for this?"</t>
  </si>
  <si>
    <t>Unclear linking how the intervention approach addresses specific goals, does not summaries the visit</t>
  </si>
  <si>
    <t>Does not verbalize next steps to answer, "What can you (the PT and patient) do for this?"</t>
  </si>
  <si>
    <t>Case Component</t>
  </si>
  <si>
    <t>Point Score</t>
  </si>
  <si>
    <t>Percent Score</t>
  </si>
  <si>
    <t>Subjective/Patient Interview</t>
  </si>
  <si>
    <t>Physical Exam</t>
  </si>
  <si>
    <t>Intervention</t>
  </si>
  <si>
    <t>Defense</t>
  </si>
  <si>
    <t>GRADE TOTAL</t>
  </si>
  <si>
    <t>GRADER</t>
  </si>
  <si>
    <t>Color Scale</t>
  </si>
  <si>
    <t>Needs Improvement</t>
  </si>
  <si>
    <t xml:space="preserve">Significant Deficiency </t>
  </si>
  <si>
    <t>Note</t>
  </si>
  <si>
    <t>Any standard with an (*) that is marked as "significant deficiency" will result in an automatic failure</t>
  </si>
  <si>
    <t>Relationship of Problem Areas*</t>
  </si>
  <si>
    <t>Patient Goals, Expectations &amp; Beliefs</t>
  </si>
  <si>
    <t>Professionalism:  Patient Interaction*</t>
  </si>
  <si>
    <t>Demonstrates consistent lack of humble respect for patient during session</t>
  </si>
  <si>
    <t>Inconsistently demonstrates humble respect of patient during session</t>
  </si>
  <si>
    <t>Demonstrates humble respect of patient during session</t>
  </si>
  <si>
    <t>Professionalism:  Abides HIPAA Regulations</t>
  </si>
  <si>
    <t>Doesn't redact patient specific information</t>
  </si>
  <si>
    <t>Patient specific information redacted</t>
  </si>
  <si>
    <t>N/A</t>
  </si>
  <si>
    <t>Interpretation</t>
  </si>
  <si>
    <t>Comments</t>
  </si>
  <si>
    <t>Standardized, comfortable handling skills, responds to symptoms associated with abnormal mobility/sensitization  not tested when appropriate</t>
  </si>
  <si>
    <t>Standardized, comfortable handling skills, responds to symptoms associated with abnormal mobility/sensitization, not tested when appropriate</t>
  </si>
  <si>
    <t>Hypothesis-based performance of special testing and/or cluster testing, use of structural differentiation tests, not tested when appropriate</t>
  </si>
  <si>
    <t>Hypothesis-based performance of neurodynamic tests with appropriate sequencing and progression of vigor, not tested when appropriate</t>
  </si>
  <si>
    <t>Mastery (10 points)</t>
  </si>
  <si>
    <t>Proficient (8 points)</t>
  </si>
  <si>
    <t>Plan is described, but is unclear</t>
  </si>
  <si>
    <t>Plan is described, but inefficient</t>
  </si>
  <si>
    <t>Poor questioning to establish prescense or absence of relationship between P(s), not all Ps questioned</t>
  </si>
  <si>
    <t>Patient specific agg/ease factors investigated but missing minor details in one of the following: intensity, time frame to come on/go away for each factor or inconsistent for each factor</t>
  </si>
  <si>
    <t>Patient specific agg/ease factors investigated but missing details in two of the following: intensity, time frame to come on/go away for each factor or inconsistent for each factor</t>
  </si>
  <si>
    <t>Superficial questioning of 24-hour behavior (AM, daytime, night), no detail about symptom progression throughout day</t>
  </si>
  <si>
    <t>Missing details on two aspects of 24-hour behavior (AM, daytime, night), no detail about symptom progression throughout day</t>
  </si>
  <si>
    <t>MOI not established and missing details on impact on work, life and recreational activities; symptom timeline unclear</t>
  </si>
  <si>
    <t>MOI established, missing minor details on impact on work, life and recreational activities</t>
  </si>
  <si>
    <t>MOI established and missing minor details on impact on work, life and recreational activities or symptom timeline unclear</t>
  </si>
  <si>
    <t>Superficial questioning of pervious episodes, but missing details on two of the following: past treatment, regarding labs/imaging, medication noted</t>
  </si>
  <si>
    <t>Questioning on only two of the following:  goals, expectations and what the patient believes is going on are demonstrated</t>
  </si>
  <si>
    <t>Questioning on only one of the following:  goals, expectations and what the patient believes is going on are demonstrated</t>
  </si>
  <si>
    <t>Superficial  questioning or lacking questioning of one of the following:  red flags, contraindications for PT, and potentially sinister conditions</t>
  </si>
  <si>
    <t>Deep, specific questioning for relevant red flags, contraindications for PT, and potentially sinister conditions demonstrated</t>
  </si>
  <si>
    <t>Superficial or vague questioning or lacking questioning of two or more of the following:  red flags, contraindications for PT, and potentially sinister conditions; or carpet bombing questions noted</t>
  </si>
  <si>
    <t>Consistent demonstration of active listening, appropriate verbal and non-verbal strategies and empathy</t>
  </si>
  <si>
    <t>Inconsistent demonstration of two or more of the following:  active listening, appropriate verbal and non-verbal strategies and empathy</t>
  </si>
  <si>
    <t>Consistent demonstration of active listening, but inconsistent with one of the following:  appropriate verbal and non-verbal strategies and empathy</t>
  </si>
  <si>
    <t>Two of the following evident: rapid-fire questioning, unnecessary interruptions, makes assumptions, not using patient language/medical jargon or words that harm</t>
  </si>
  <si>
    <t>Interview is efficient, but moderate organization issues or inconsistently responds to important information revealed during interview</t>
  </si>
  <si>
    <t xml:space="preserve">Plausible primary and competing hypotheses with inclusion of psychosocial factors noted, but lacking appropriate specificity </t>
  </si>
  <si>
    <t>Incomplete primary and competing hypotheses or lack of inclusion of psychosocial factors laciing specificity</t>
  </si>
  <si>
    <t>Plausible, speicific primary and competing hypotheses with inclusion of psychosocial factors noted</t>
  </si>
  <si>
    <t>SINSS lacking minor (&lt;25%) credible evidence</t>
  </si>
  <si>
    <t>SINSS lacking moderate (&gt;50%) support or not completely determined within interview</t>
  </si>
  <si>
    <t>Patient appropriately dressed/exposed, but superficial verablization of plan for the exam or incomplete establishment of baseline symptoms</t>
  </si>
  <si>
    <t>Patient appropriately dressed/exposed, but superficial verablization of plan for the exam</t>
  </si>
  <si>
    <t>Moderate blood pressure, pulse rate or other appropriate cardiovascular testing inaccurately performed in patients &gt;18 y.o.</t>
  </si>
  <si>
    <t>Minor blood pressure, pulse rate or other appropriate cardiovascular testing inaccurately performed  in patients &gt;18 y.o.</t>
  </si>
  <si>
    <t>Blood pressure, pulse rate or other appropriate cardiovascular testing not demonstrated or significant inaccuracies in patients &gt;18 y.o.</t>
  </si>
  <si>
    <t>Neuro screen performed when indicated, but inapproriate sequencing and/or inaccurate testing procedures demonstrated (technique or positioning, performance)</t>
  </si>
  <si>
    <t>Neuro screen performed when indicated, but inapproriate sequencing of procedures demonstrated (technique or positioning, performance)</t>
  </si>
  <si>
    <t>Blood pressure, pulse rate or other appropriate cardiovascular testing accurately performed in patients &gt;18 y.o.</t>
  </si>
  <si>
    <t>Performed when indicated, appropriate sequence in exam, appropriate psychomotor performance of testing (dermatomes, myotomes, refexes, balance, two-point discrimination)</t>
  </si>
  <si>
    <t>Observations made from multiple directions, carries forward patient-specific functional testing needs from subj., use of differentiation tests to rule up/down potential contributors to symptoms</t>
  </si>
  <si>
    <t>Observations made from multiple directions, but has inappropriate patient-specific functional testing or superficial differentiation tests to rule up/down potential contributors to symptoms demonstrated</t>
  </si>
  <si>
    <t>Standardized, but not consistently quantified when indicated or moderate issues with progression/sequencing of forces (over pressure, combined motions, repeated motions)</t>
  </si>
  <si>
    <t>Standardized, but not consistently quantified when indicated or minor issues with progression/sequencing of forces (over pressure, combined motions, repeated motions)</t>
  </si>
  <si>
    <t>Hypothesis-based performance of resisted, movement and sustain positions testing that may occur in different positions (against gravity/gravity minimized, WB/non-WB, and during functional activities)</t>
  </si>
  <si>
    <t>Minor performance inaccuracies with performance of resisted, movement and sustain positions testing that may occur in different positions (against gravity/gravity minimized, WB/non-WB, and during functional activities)</t>
  </si>
  <si>
    <t>Moderate performance inaccuracies with performance of resisted, movement and sustain positions testing that may occur in different positions (against gravity/gravity minimized, WB/non-WB, and during functional activities)</t>
  </si>
  <si>
    <t>Standardized, but minor handling skill inaccuracies or lacks appropriate response to symptoms associated with abnormal mobility/sensitization</t>
  </si>
  <si>
    <t>Moderate inappropriate performance of special testing and/or cluster testing, or lack of structural differentiation tests when indicated</t>
  </si>
  <si>
    <t>Minor inappropriate performance of special testing and/or cluster testing, or lack of structural differentiation tests when indicated</t>
  </si>
  <si>
    <t>Hypothesis-based performance of neurodynamic tests, but minor inappropriate sequencing or progression of vigor</t>
  </si>
  <si>
    <t>Hypothesis-based performance of neurodynamic tests, but moderate inappropriate sequencing or progression of vigor</t>
  </si>
  <si>
    <t>Moderate (2+ procedures) over or under-doses the examination based on listed hypotheses or inappropriate flow or positioning</t>
  </si>
  <si>
    <t>Minor (1-2 procedures) over or under-doses the examination based on listed hypotheses or inappropriate flow or positioning</t>
  </si>
  <si>
    <t>Testing matches irritability the majority of the exam, minor bias(es) evident with regard to hypothesis testing.</t>
  </si>
  <si>
    <t>Inconsistently attends to comfort and positioning, moderate inaccruate or inappropriate alignment of forces/vectors given exam intent</t>
  </si>
  <si>
    <t>Consistently attends to comfort and positioning, minor inaccruate or inappropriate alignment of forces/vectors given exam intent</t>
  </si>
  <si>
    <t>Vigor consistent with SINSS, but manual intervention(s) partially meet patient goals/beliefs or match intended relevant impairments</t>
  </si>
  <si>
    <t>Vigor inconsistent with SINSS and manual interventions partially meet patient goals/beliefs or match intended relevant impairments</t>
  </si>
  <si>
    <t>Consistently attends to comfort and correct positioning, minor improvements needed for effective body mechanics or correct aligns forces and make appropriate use of lever and vectors</t>
  </si>
  <si>
    <t>Inconsistently attends to comfort and correct positioning, or moderate improvements needed for effective body mechanics or correct aligns forces and make appropriate use of lever and vectors</t>
  </si>
  <si>
    <t>Vigor consistent with SINSS, but exercise(s) partially meet patient goals/beliefs or match intended relevant impairments, exercise not complimentary of manual although performed</t>
  </si>
  <si>
    <t>Vigor inconsistent with SINSS, but exercise(s) partially meet patient goals/beliefs or match intended relevant impairments, exercise not complimentary of manual although performed</t>
  </si>
  <si>
    <t>Dosage (reps, sets, duration) require minor improvements regarding matched intent (aerobic, flexibility, plyometric, hypertrophy) with inaccurate dose amount demonstrated</t>
  </si>
  <si>
    <t>Dosage (reps, sets, duration) require moderate improvements regarding matched intent (aerobic, flexibility, plyometric, hypertrophy) with inaccurate dose amount demonstrated</t>
  </si>
  <si>
    <t>Dosage (reps, sets, duration) require minor improvements regarding matched intent (aerobic, flexibility, plyometric, hypertrophy) with inaccurate dose amount demonstrated, partially meets patient environmental and functional needs</t>
  </si>
  <si>
    <t>Dosage (reps, sets, duration) require moderate improvements regarding matched intent (aerobic, flexibility, plyometric, hypertrophy) with inaccurate dose amount demonstrated, or doesn't meet patient environmental and functional needs</t>
  </si>
  <si>
    <t>Modification to interventions demonstrated based on patient response, within session progression of interventions require minor improvements, red flags identified</t>
  </si>
  <si>
    <t>Minor improvements in quatifing changes in patient symptoms/performance and determines value in technique to make decision to: repeat intervention, alter intervention, change intervention and implement HEP</t>
  </si>
  <si>
    <t>Communicates working primary hypothesis, but lacking patient friendly terms avoiding medical jargon (What is wrong with me?) or doesn't assesses for patient understanding; minor inaccuracies</t>
  </si>
  <si>
    <t>Communicates working primary hypothesis, but minor improvements needed for clarity or assessesing for patient understanding</t>
  </si>
  <si>
    <t>Minor improvements with words that heal, education regarding pain and treatment effects based on MOM and modern pain neuroscience</t>
  </si>
  <si>
    <t>Addresses impaired beliefs but inaccurately matched to radar plot, but superficial discussion on lifestyle changes that may affect the patient's outcomes, or discussion on what the patient can do about their condition</t>
  </si>
  <si>
    <t>Prognosis for the patient requires minor improvements to clearly define "How long will treatment take?"</t>
  </si>
  <si>
    <t>Minor improvements to verbalizing how the intervention approach addresses specific goals by summaring the visit</t>
  </si>
  <si>
    <t>Minor improvements to verbalizing next steps for visits 2-3 or answering, "What can you (the PT and patient) do for this?"</t>
  </si>
  <si>
    <t>Session is between 61-62 minutes</t>
  </si>
  <si>
    <t>Session is between 63-65 minutes</t>
  </si>
  <si>
    <t>90% of the defense form is thoroughly answered or lacking supporting evidence where appropriate</t>
  </si>
  <si>
    <t>Minor suggestions for improving humble respect of patient during session</t>
  </si>
  <si>
    <t>Inconsistently demonstrates faculty respect of peer feedback both during the defense and written feedback</t>
  </si>
  <si>
    <t>Minor suggestions for demonstrating faculty respect of peer feedback both during the defense and written feedback</t>
  </si>
  <si>
    <t xml:space="preserve">Two of the three not posted on time:  case videos, patient forms and defense form </t>
  </si>
  <si>
    <t xml:space="preserve">All documentation not posted on time:  case videos, patient forms and defense form </t>
  </si>
  <si>
    <t>Proficient</t>
  </si>
  <si>
    <t>Case Complexity Adjustment</t>
  </si>
  <si>
    <t>Problem Areas</t>
  </si>
  <si>
    <t>Pain Mechanism</t>
  </si>
  <si>
    <t>Evidence and data from the case supporting a nociceptive/physiological pain state and confirmed by faculty</t>
  </si>
  <si>
    <t>Evidence and data from the case supporting a peripheral neuropathic pain state and confirmed by faculty</t>
  </si>
  <si>
    <t>Evidence and data from the case supporting a central nociplastic pain state and confirmed by faculty</t>
  </si>
  <si>
    <t>Evidence and data from the case demonstrating significant negative beliefs from interview or risk stratification tool (i.e. STarT or Orebro) or fear (via FABQ, TSK, etc.) and confirmed by faculty</t>
  </si>
  <si>
    <t>Evidence and data from the case demonstrating moderate negative beliefs from interview or risk stratification tool (i.e. STarT or Orebro) or fear (via FABQ, TSK, etc.) and confirmed by faculty</t>
  </si>
  <si>
    <t>Evidence and data from the case demonstrating minimal to no negative beliefs from interview or risk stratification tool (i.e. STarT or Orebro) or fear (via FABQ, TSK, etc.) and confirmed by faculty</t>
  </si>
  <si>
    <t>Low  (+0 points)</t>
  </si>
  <si>
    <t>Moderate (+1 points)</t>
  </si>
  <si>
    <t>High (+2 points)</t>
  </si>
  <si>
    <t>Evidence and data from the case (i.e. body chart and interview) supporting one problem area present and confirmed by faculty</t>
  </si>
  <si>
    <t>Evidence and data from the case (i.e. body chart and interview) supporting two problem areas present and confirmed by faculty</t>
  </si>
  <si>
    <t>Evidence and data from the case (i.e. body chart and interview) supporting three or more problem areas present and confirmed by faculty</t>
  </si>
  <si>
    <t>Evidence and data from the case (i.e. radar plot and interview)  supporting minimal to no socioenvironmental factors present and confirmed by faculty</t>
  </si>
  <si>
    <t>Evidence and data from the case (i.e. radar plot and interview) supporting moderate to no socioenvironmental factors present and confirmed by faculty</t>
  </si>
  <si>
    <t>Evidence and data from the case (i.e. radar plot and interview) supporting significant to no socioenvironmental factors present and confirmed by faculty</t>
  </si>
  <si>
    <t>Lifestyle Factors</t>
  </si>
  <si>
    <t>Socioenvironmental Factors</t>
  </si>
  <si>
    <t>Cognitive/Belief Factors</t>
  </si>
  <si>
    <t>Evidence and data from the case (i.e. medical screen, physical exam, intake form, interview) supporting minimal to no lifestyle factors (healthcare utilization, poor sleep hygiene, poor nutrition, high BMI/waist circumference)  present and confirmed by faculty</t>
  </si>
  <si>
    <t>Evidence and data from the case (i.e. medical screen, physical exam, intake form, interview) supporting moderate (2 or more) lifestyle factors (healthcare utilization, poor sleep hygiene, poor nutrition, high BMI/waist circumference)  present and confirmed by faculty</t>
  </si>
  <si>
    <t>Evidence and data from the case (i.e. medical screen, physical exam, intake form, interview) supporting moderate (3 or more) lifestyle factors (healthcare utilization, poor sleep hygiene, poor nutrition, high BMI/waist circumference)  present and confirmed by faculty</t>
  </si>
  <si>
    <t xml:space="preserve">Interview is efficient and well organized; responds to important information revealed during interview. </t>
  </si>
  <si>
    <t>Interview is not efficient and unorganized; frequent unecessary  changes in line of inquiry,  does not respond to important information revealed during interview</t>
  </si>
  <si>
    <t xml:space="preserve">Interview is efficient, but minor organization issues. Responds to emerging data. </t>
  </si>
  <si>
    <t xml:space="preserve">SINSS lacking significant (&gt;75%) support or incorrectly assesed </t>
  </si>
  <si>
    <t>Lack of planning or lacking significant examation needs based on primary and competing hypotheses. Dosage is inconsistent with the SINSS and or the chief complaint</t>
  </si>
  <si>
    <t xml:space="preserve">Physical examination plan with moderate dosage issues based on palusible primary and competing hypotheses. Does not fully or effectively explore the chief complaint.  </t>
  </si>
  <si>
    <t>Physical examination plan with minor dosage issues on based  palusible primary and competing hypotheses and the chief complaint</t>
  </si>
  <si>
    <t xml:space="preserve">Physical examination appropriately dosed based on palusible primary and competing hypotheses and the chief complaint. </t>
  </si>
  <si>
    <t xml:space="preserve">Objective asterisks identified that match irritability and are patient-specific, but missing comparable sign which would assist in differential diagnosis </t>
  </si>
  <si>
    <t>Identifies impairments</t>
  </si>
  <si>
    <t xml:space="preserve">Fails to fully identify impairments related to the chief complaint and primary hypotheses. Fails to idendify significant associated factors which should be considered. </t>
  </si>
  <si>
    <t xml:space="preserve">Identifies most impairments related to the primary hypothesis but fails to rule down competing hypothes. Limited identification of associated factors or effective use of regional interdependence model. </t>
  </si>
  <si>
    <t>Identifies impairments related to the primary hypothesis, rules down competing hypothes and identifies some of the associated factors which must be addressed for optimum outcomes (regional interdependence)</t>
  </si>
  <si>
    <t>Identifies impairments related to the primary hypothesis, rules down competing hypothes and identifies associated factors which must be addressed for optimum outcomes (Effecitvely uses as regional interdependence approache )</t>
  </si>
  <si>
    <r>
      <t xml:space="preserve">Note:  Deduct 10 points per exam standard (above the blue line) </t>
    </r>
    <r>
      <rPr>
        <b/>
        <u/>
        <sz val="14"/>
        <color theme="1"/>
        <rFont val="Calibri (Body)"/>
      </rPr>
      <t>APPROPRIATELY NOT INCLUDED</t>
    </r>
    <r>
      <rPr>
        <b/>
        <sz val="14"/>
        <color theme="1"/>
        <rFont val="Calibri"/>
        <family val="2"/>
        <scheme val="minor"/>
      </rPr>
      <t xml:space="preserve"> in exam.  For example, if motor performance is</t>
    </r>
    <r>
      <rPr>
        <b/>
        <u/>
        <sz val="14"/>
        <color theme="1"/>
        <rFont val="Calibri (Body)"/>
      </rPr>
      <t xml:space="preserve"> appropriately not included</t>
    </r>
    <r>
      <rPr>
        <b/>
        <sz val="14"/>
        <color theme="1"/>
        <rFont val="Calibri"/>
        <family val="2"/>
        <scheme val="minor"/>
      </rPr>
      <t xml:space="preserve">, the total point value will be 150.  If neurodynamic testing and the neuro screen are </t>
    </r>
    <r>
      <rPr>
        <b/>
        <u/>
        <sz val="14"/>
        <color theme="1"/>
        <rFont val="Calibri (Body)"/>
      </rPr>
      <t>appropriately not included</t>
    </r>
    <r>
      <rPr>
        <b/>
        <sz val="14"/>
        <color theme="1"/>
        <rFont val="Calibri"/>
        <family val="2"/>
        <scheme val="minor"/>
      </rPr>
      <t>, the total point value will be 140.</t>
    </r>
  </si>
  <si>
    <t xml:space="preserve">Asterisks are not reassessed in their entirty and same procedure and the same sequence not consistently performed. Asterisks are not objectively measured. </t>
  </si>
  <si>
    <t>Both of the following demonstrated:  asterisks are inconsistently reassessed and same procedure and/or same sequence not consistently performed. Asterisks are not objectively measured or are difficult to reproduce accurately</t>
  </si>
  <si>
    <t xml:space="preserve">One of the following demonstrated:  asterisks are inconsistently reassessed or same procedure and the same sequence not consistently performed. Asterisk are objectively measured, but inconsistent. </t>
  </si>
  <si>
    <t xml:space="preserve">Asterisks are consistently reassessed with same procedure and the same sequence. Asterisks are measurable and reproducible with appropriate progression forces to establish new asterisks or clear the asterisk as the patient improves. </t>
  </si>
  <si>
    <t>Communication:  Patient Education, Beliefs &amp; Complicating Factors</t>
  </si>
  <si>
    <t>Assessment of Emerging Data</t>
  </si>
  <si>
    <t>Self-reflection and critical thinking</t>
  </si>
  <si>
    <t xml:space="preserve">Limited evidence of critical thinking and reflective practice. Clinical reasoning model is not consistently demonstrated. limited identification of errors with examination and treatment procedures. </t>
  </si>
  <si>
    <t xml:space="preserve">Some evidence of critcal thinking and self reflection. Clinical reasoning model is demonstrated in part, but contains errors or inconsistent practices. Identifies errors in examination procedures and treatment techniques.  </t>
  </si>
  <si>
    <t>Clinical reasoning model and critical thinking are demonstrated consistently.  Demonstrates reflective practice and is able to identify performance issues and errors in decision making.</t>
  </si>
  <si>
    <t xml:space="preserve">Effectively identifies heuristic errors, decisions and performance issues consistent with sound clinical reasoning, critical thinking  and metacognition. </t>
  </si>
  <si>
    <t>Medical Co-morbidites</t>
  </si>
  <si>
    <t>Evidence and supporting data from the case (interview and review of intake materials) of one or two medical co-morbidities that will require some modification/accomodation in the physical examination, treatment and  management of the patient.</t>
  </si>
  <si>
    <t>Evidence and supporting data from the case (interview and review of intake materials) of three or more medical co-morbidities that will require significant modification/accomodations to examination, treatment and  management of the patient.</t>
  </si>
  <si>
    <t xml:space="preserve">Identifes medical co-morbidities in the medical history, ROS and patient interview that do not require modifcations/accomodations in the physical examination, treatment or management of the patient. </t>
  </si>
  <si>
    <t>95-100</t>
  </si>
  <si>
    <t>90-94</t>
  </si>
  <si>
    <t>75-89</t>
  </si>
  <si>
    <t>Passing Benchmarks</t>
  </si>
  <si>
    <t>Practicals = 90 or above</t>
  </si>
  <si>
    <t>Mastery</t>
  </si>
  <si>
    <t>x 1 multiplier</t>
  </si>
  <si>
    <t>Prob. Area Complexity Adjustment</t>
  </si>
  <si>
    <t xml:space="preserve"> CASE GRADE SUBTOTAL</t>
  </si>
  <si>
    <t>Establishes Foundational Symptom Parameters*</t>
  </si>
  <si>
    <t>Each P is defined by descriptive characteristics including description, intermittent vs. constant, intensity ratings, uses pt. descriptor language</t>
  </si>
  <si>
    <t>One or more P(s) is/are missing 1 of the following descriptive characteristics: description, intermittent vs. constant intensity ratings, uses pt. descriptor language</t>
  </si>
  <si>
    <t>One or more P(s) is/are missing 2 of the following descriptive characteristics: description, intermittent vs. constant intensity ratings, lacks consistent use of  pt. descriptor language</t>
  </si>
  <si>
    <t>One or more P(s) are not defined or significantly missing key symptoms descriptive characteristics including  description, intermittent vs. constant intensity ratings, lacks consistent use of  pt. descriptor language</t>
  </si>
  <si>
    <t>Establishes Problem (P) Areas and Clears the Body Chart*</t>
  </si>
  <si>
    <t>Each P is clearly indentified and appropriate depth of questioning to clear regions of the body chart with appropriate notation on body chart, actively engages with the patient</t>
  </si>
  <si>
    <t>Each P is clearly indentified, but lacking appropriate depth of questioning to clear regions of the body chart with appropriate notation on body chart, actively engages with the patient</t>
  </si>
  <si>
    <t>Body chart not marked and P(s) are not clearly identified, missed clearing questions of appropriate regions of the body; does not get up and actively or physically engage with patient</t>
  </si>
  <si>
    <t>One or more P(s) are not clearly indentified and lacking appropriate depth of questioning to clear regions of the body chart with appropriate notation on body chart or does not actively engage with the patient</t>
  </si>
  <si>
    <t>x 1.05 multiplier</t>
  </si>
  <si>
    <t>x 1.01 multiplier</t>
  </si>
  <si>
    <t xml:space="preserve">Deficiency </t>
  </si>
  <si>
    <t>PMF 4 = 85 or above</t>
  </si>
  <si>
    <t>PMF 3 = 80 or above</t>
  </si>
  <si>
    <t>PMF 2 = 75 or above</t>
  </si>
  <si>
    <t>65-74</t>
  </si>
  <si>
    <t>&lt;65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</si>
</sst>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2"/>
      <color rgb="FF000000"/>
      <name val="Calibri"/>
      <family val="2"/>
      <scheme val="minor"/>
    </font>
    <font>
      <b/>
      <sz val="14"/>
      <color theme="1"/>
      <name val="Calibri"/>
      <family val="2"/>
      <scheme val="minor"/>
    </font>
    <font>
      <b/>
      <sz val="20"/>
      <color theme="1"/>
      <name val="Calibri"/>
      <family val="2"/>
      <scheme val="minor"/>
    </font>
    <font>
      <b/>
      <sz val="10"/>
      <color theme="1"/>
      <name val="Calibri"/>
      <family val="2"/>
      <scheme val="minor"/>
    </font>
    <font>
      <b/>
      <sz val="11"/>
      <color theme="1"/>
      <name val="Calibri"/>
      <family val="2"/>
      <scheme val="minor"/>
    </font>
    <font>
      <b/>
      <u/>
      <sz val="14"/>
      <color theme="1"/>
      <name val="Calibri (Body)"/>
    </font>
    <font>
      <sz val="10"/>
      <color theme="1"/>
      <name val="Calibri"/>
      <family val="2"/>
      <scheme val="minor"/>
    </font>
    <font>
      <b/>
      <sz val="22"/>
      <color theme="1"/>
      <name val="Calibri"/>
      <family val="2"/>
      <scheme val="minor"/>
    </font>
    <font>
      <b/>
      <sz val="24"/>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91">
    <xf numFmtId="0" fontId="0" fillId="0" borderId="0" xfId="0"/>
    <xf numFmtId="0" fontId="0" fillId="0" borderId="1" xfId="0" applyBorder="1" applyAlignment="1">
      <alignment horizontal="left" vertical="top" wrapText="1"/>
    </xf>
    <xf numFmtId="0" fontId="1" fillId="2" borderId="1" xfId="0" applyFont="1" applyFill="1" applyBorder="1" applyAlignment="1">
      <alignment horizontal="center" vertical="center"/>
    </xf>
    <xf numFmtId="0" fontId="0" fillId="0" borderId="1" xfId="0" applyBorder="1" applyAlignment="1">
      <alignment vertical="top" wrapText="1"/>
    </xf>
    <xf numFmtId="0" fontId="1" fillId="0" borderId="1" xfId="0" applyFont="1" applyBorder="1" applyAlignment="1">
      <alignment vertical="center" wrapText="1"/>
    </xf>
    <xf numFmtId="0" fontId="3" fillId="0" borderId="1" xfId="0" applyFont="1" applyBorder="1" applyAlignment="1">
      <alignment horizontal="center" vertical="center"/>
    </xf>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4" fillId="0" borderId="1" xfId="0" applyFont="1" applyBorder="1" applyAlignment="1">
      <alignment vertical="center" wrapText="1"/>
    </xf>
    <xf numFmtId="0" fontId="2" fillId="0" borderId="1" xfId="0" applyFont="1" applyBorder="1" applyAlignment="1">
      <alignment horizontal="center"/>
    </xf>
    <xf numFmtId="0" fontId="2" fillId="0" borderId="1" xfId="0" applyFont="1" applyBorder="1"/>
    <xf numFmtId="0" fontId="3" fillId="0" borderId="1" xfId="0" applyFont="1" applyBorder="1" applyAlignment="1">
      <alignment horizontal="right"/>
    </xf>
    <xf numFmtId="2" fontId="2" fillId="0" borderId="1" xfId="0" applyNumberFormat="1" applyFont="1" applyBorder="1" applyAlignment="1">
      <alignment horizontal="center"/>
    </xf>
    <xf numFmtId="0" fontId="0" fillId="3" borderId="1" xfId="0" applyFill="1" applyBorder="1"/>
    <xf numFmtId="0" fontId="0" fillId="4" borderId="1" xfId="0" applyFill="1" applyBorder="1"/>
    <xf numFmtId="0" fontId="0" fillId="5" borderId="1" xfId="0" applyFill="1" applyBorder="1"/>
    <xf numFmtId="0" fontId="2" fillId="0" borderId="5" xfId="0" applyFont="1" applyBorder="1" applyAlignment="1">
      <alignment horizontal="center"/>
    </xf>
    <xf numFmtId="2" fontId="2" fillId="0" borderId="5" xfId="0" applyNumberFormat="1" applyFont="1" applyBorder="1" applyAlignment="1">
      <alignment horizontal="center"/>
    </xf>
    <xf numFmtId="0" fontId="0" fillId="0" borderId="1" xfId="0" applyBorder="1" applyAlignment="1">
      <alignment horizontal="center" vertical="center" wrapText="1"/>
    </xf>
    <xf numFmtId="0" fontId="3" fillId="0" borderId="1" xfId="0" applyFont="1" applyBorder="1" applyAlignment="1">
      <alignment horizontal="right" vertical="center" wrapText="1"/>
    </xf>
    <xf numFmtId="0" fontId="1" fillId="0" borderId="0" xfId="0" applyFont="1" applyAlignment="1">
      <alignment vertical="top" wrapText="1"/>
    </xf>
    <xf numFmtId="0" fontId="3" fillId="0" borderId="0" xfId="0" applyFont="1" applyAlignment="1">
      <alignment vertical="center" wrapText="1"/>
    </xf>
    <xf numFmtId="0" fontId="1" fillId="0" borderId="5" xfId="0" applyFont="1" applyBorder="1" applyAlignment="1">
      <alignment vertical="center" wrapText="1"/>
    </xf>
    <xf numFmtId="0" fontId="0" fillId="0" borderId="5" xfId="0" applyBorder="1" applyAlignment="1">
      <alignment vertical="top" wrapText="1"/>
    </xf>
    <xf numFmtId="0" fontId="3"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xf numFmtId="0" fontId="1" fillId="0" borderId="1" xfId="0" applyFont="1" applyBorder="1" applyAlignment="1">
      <alignment wrapText="1"/>
    </xf>
    <xf numFmtId="0" fontId="7" fillId="0" borderId="0" xfId="0" applyFont="1" applyAlignment="1">
      <alignment vertical="top" wrapText="1"/>
    </xf>
    <xf numFmtId="0" fontId="8" fillId="0" borderId="0" xfId="0" applyFont="1" applyAlignment="1">
      <alignment vertical="top" wrapText="1"/>
    </xf>
    <xf numFmtId="0" fontId="1" fillId="2" borderId="1" xfId="0" applyFont="1" applyFill="1" applyBorder="1" applyAlignment="1">
      <alignment wrapText="1"/>
    </xf>
    <xf numFmtId="0" fontId="1" fillId="0" borderId="5" xfId="0" applyFont="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6" fillId="2" borderId="1" xfId="0" applyFont="1" applyFill="1" applyBorder="1" applyAlignment="1">
      <alignment horizontal="center" vertical="center"/>
    </xf>
    <xf numFmtId="0" fontId="3" fillId="0" borderId="1" xfId="0" applyFont="1" applyBorder="1" applyAlignment="1">
      <alignment vertical="center" wrapText="1"/>
    </xf>
    <xf numFmtId="0" fontId="0" fillId="6" borderId="1" xfId="0" applyFill="1" applyBorder="1"/>
    <xf numFmtId="0" fontId="10" fillId="0" borderId="1" xfId="0" applyFont="1" applyBorder="1" applyAlignment="1">
      <alignment vertical="top" wrapText="1"/>
    </xf>
    <xf numFmtId="0" fontId="2" fillId="0" borderId="5" xfId="0" applyFont="1" applyBorder="1"/>
    <xf numFmtId="0" fontId="3" fillId="0" borderId="1" xfId="0" applyFont="1" applyBorder="1" applyAlignment="1">
      <alignment horizontal="left" vertical="center" wrapText="1"/>
    </xf>
    <xf numFmtId="0" fontId="5" fillId="0" borderId="1" xfId="0" applyFont="1" applyBorder="1" applyAlignment="1">
      <alignment horizontal="center"/>
    </xf>
    <xf numFmtId="0" fontId="2" fillId="0" borderId="9" xfId="0" applyFont="1" applyBorder="1" applyAlignment="1">
      <alignment horizontal="center" vertical="center"/>
    </xf>
    <xf numFmtId="2" fontId="2" fillId="0" borderId="10" xfId="0" applyNumberFormat="1" applyFont="1" applyBorder="1" applyAlignment="1">
      <alignment horizontal="center" vertical="center"/>
    </xf>
    <xf numFmtId="0" fontId="12" fillId="0" borderId="8" xfId="0" applyFont="1" applyBorder="1" applyAlignment="1">
      <alignment horizontal="right" vertical="center" wrapText="1"/>
    </xf>
    <xf numFmtId="0" fontId="11" fillId="0" borderId="9" xfId="0" applyFont="1" applyBorder="1" applyAlignment="1">
      <alignment horizontal="center" vertical="center"/>
    </xf>
    <xf numFmtId="0" fontId="2" fillId="0" borderId="11" xfId="0" applyFont="1" applyBorder="1" applyAlignment="1">
      <alignment horizontal="center"/>
    </xf>
    <xf numFmtId="0" fontId="2" fillId="0" borderId="7" xfId="0" applyFont="1" applyBorder="1"/>
    <xf numFmtId="0" fontId="2" fillId="0" borderId="8" xfId="0" applyFont="1" applyBorder="1" applyAlignment="1">
      <alignment horizontal="right" vertical="center" wrapText="1"/>
    </xf>
    <xf numFmtId="0" fontId="0" fillId="2" borderId="14" xfId="0" applyFill="1" applyBorder="1"/>
    <xf numFmtId="0" fontId="5" fillId="0" borderId="5" xfId="0" applyFont="1" applyBorder="1" applyAlignment="1">
      <alignment horizontal="center"/>
    </xf>
    <xf numFmtId="0" fontId="5" fillId="0" borderId="6" xfId="0" applyFont="1" applyBorder="1" applyAlignment="1">
      <alignment horizontal="center"/>
    </xf>
    <xf numFmtId="0" fontId="0" fillId="2" borderId="15" xfId="0" applyFill="1" applyBorder="1"/>
    <xf numFmtId="0" fontId="0" fillId="2" borderId="16" xfId="0" applyFill="1" applyBorder="1"/>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2" fontId="2" fillId="0" borderId="7" xfId="0" applyNumberFormat="1" applyFont="1" applyBorder="1"/>
    <xf numFmtId="2" fontId="2" fillId="0" borderId="7" xfId="0" applyNumberFormat="1" applyFont="1" applyBorder="1" applyAlignment="1">
      <alignment horizont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3" fillId="0" borderId="1" xfId="0" applyFont="1" applyBorder="1" applyAlignment="1">
      <alignment horizontal="left" vertical="top"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7" fillId="2" borderId="1" xfId="0" applyFont="1" applyFill="1" applyBorder="1" applyAlignment="1">
      <alignment horizontal="center" vertical="top" wrapText="1"/>
    </xf>
    <xf numFmtId="0" fontId="6" fillId="2" borderId="1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0" fillId="2" borderId="6" xfId="0" applyFill="1" applyBorder="1" applyAlignment="1">
      <alignment horizontal="center"/>
    </xf>
    <xf numFmtId="0" fontId="3" fillId="0" borderId="1" xfId="0" applyFont="1" applyBorder="1" applyAlignment="1">
      <alignment horizontal="center"/>
    </xf>
  </cellXfs>
  <cellStyles count="1">
    <cellStyle name="Normal" xfId="0" builtinId="0"/>
  </cellStyles>
  <dxfs count="21">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theme="5"/>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7FD9-E5D5-2A45-9F2F-7DA84486B713}">
  <sheetPr codeName="Sheet1"/>
  <dimension ref="A1:G34"/>
  <sheetViews>
    <sheetView zoomScale="90" zoomScaleNormal="90" workbookViewId="0">
      <pane xSplit="2" ySplit="2" topLeftCell="C6" activePane="bottomRight" state="frozen"/>
      <selection pane="topRight" activeCell="C1" sqref="C1"/>
      <selection pane="bottomLeft" activeCell="A3" sqref="A3"/>
      <selection pane="bottomRight" activeCell="B3" sqref="B3"/>
    </sheetView>
  </sheetViews>
  <sheetFormatPr baseColWidth="10" defaultRowHeight="16" x14ac:dyDescent="0.2"/>
  <cols>
    <col min="1" max="1" width="43.1640625" customWidth="1"/>
    <col min="2" max="2" width="11.6640625" customWidth="1"/>
    <col min="3" max="4" width="47" customWidth="1"/>
    <col min="5" max="5" width="47.5" customWidth="1"/>
    <col min="6" max="6" width="44.5" customWidth="1"/>
    <col min="7" max="7" width="89.33203125" customWidth="1"/>
  </cols>
  <sheetData>
    <row r="1" spans="1:7" ht="28" customHeight="1" x14ac:dyDescent="0.2">
      <c r="A1" s="66" t="s">
        <v>1</v>
      </c>
      <c r="B1" s="66" t="s">
        <v>37</v>
      </c>
      <c r="C1" s="66" t="s">
        <v>2</v>
      </c>
      <c r="D1" s="66"/>
      <c r="E1" s="66"/>
      <c r="F1" s="66"/>
      <c r="G1" s="63" t="s">
        <v>159</v>
      </c>
    </row>
    <row r="2" spans="1:7" ht="24" customHeight="1" x14ac:dyDescent="0.2">
      <c r="A2" s="66"/>
      <c r="B2" s="66"/>
      <c r="C2" s="2" t="s">
        <v>35</v>
      </c>
      <c r="D2" s="2" t="s">
        <v>34</v>
      </c>
      <c r="E2" s="2" t="s">
        <v>165</v>
      </c>
      <c r="F2" s="2" t="s">
        <v>164</v>
      </c>
      <c r="G2" s="64"/>
    </row>
    <row r="3" spans="1:7" ht="34" x14ac:dyDescent="0.2">
      <c r="A3" s="4" t="s">
        <v>3</v>
      </c>
      <c r="B3" s="5"/>
      <c r="C3" s="1" t="s">
        <v>6</v>
      </c>
      <c r="D3" s="1" t="s">
        <v>166</v>
      </c>
      <c r="E3" s="1" t="s">
        <v>167</v>
      </c>
      <c r="F3" s="1" t="s">
        <v>7</v>
      </c>
      <c r="G3" s="26"/>
    </row>
    <row r="4" spans="1:7" ht="67" customHeight="1" x14ac:dyDescent="0.2">
      <c r="A4" s="4" t="s">
        <v>314</v>
      </c>
      <c r="B4" s="5"/>
      <c r="C4" s="1" t="s">
        <v>317</v>
      </c>
      <c r="D4" s="1" t="s">
        <v>318</v>
      </c>
      <c r="E4" s="1" t="s">
        <v>316</v>
      </c>
      <c r="F4" s="1" t="s">
        <v>315</v>
      </c>
      <c r="G4" s="26"/>
    </row>
    <row r="5" spans="1:7" ht="67" customHeight="1" x14ac:dyDescent="0.2">
      <c r="A5" s="4" t="s">
        <v>309</v>
      </c>
      <c r="B5" s="5"/>
      <c r="C5" s="1" t="s">
        <v>313</v>
      </c>
      <c r="D5" s="1" t="s">
        <v>312</v>
      </c>
      <c r="E5" s="1" t="s">
        <v>311</v>
      </c>
      <c r="F5" s="1" t="s">
        <v>310</v>
      </c>
      <c r="G5" s="26"/>
    </row>
    <row r="6" spans="1:7" ht="51" x14ac:dyDescent="0.2">
      <c r="A6" s="4" t="s">
        <v>148</v>
      </c>
      <c r="B6" s="5"/>
      <c r="C6" s="3" t="s">
        <v>14</v>
      </c>
      <c r="D6" s="3" t="s">
        <v>168</v>
      </c>
      <c r="E6" s="3" t="s">
        <v>13</v>
      </c>
      <c r="F6" s="3" t="s">
        <v>12</v>
      </c>
      <c r="G6" s="27"/>
    </row>
    <row r="7" spans="1:7" ht="68" x14ac:dyDescent="0.2">
      <c r="A7" s="4" t="s">
        <v>67</v>
      </c>
      <c r="B7" s="5"/>
      <c r="C7" s="3" t="s">
        <v>15</v>
      </c>
      <c r="D7" s="3" t="s">
        <v>170</v>
      </c>
      <c r="E7" s="3" t="s">
        <v>169</v>
      </c>
      <c r="F7" s="3" t="s">
        <v>9</v>
      </c>
      <c r="G7" s="27"/>
    </row>
    <row r="8" spans="1:7" ht="51" x14ac:dyDescent="0.2">
      <c r="A8" s="4" t="s">
        <v>4</v>
      </c>
      <c r="B8" s="5"/>
      <c r="C8" s="3" t="s">
        <v>16</v>
      </c>
      <c r="D8" s="3" t="s">
        <v>172</v>
      </c>
      <c r="E8" s="3" t="s">
        <v>171</v>
      </c>
      <c r="F8" s="3" t="s">
        <v>10</v>
      </c>
      <c r="G8" s="27"/>
    </row>
    <row r="9" spans="1:7" ht="51" x14ac:dyDescent="0.2">
      <c r="A9" s="4" t="s">
        <v>5</v>
      </c>
      <c r="B9" s="5"/>
      <c r="C9" s="3" t="s">
        <v>173</v>
      </c>
      <c r="D9" s="3" t="s">
        <v>175</v>
      </c>
      <c r="E9" s="3" t="s">
        <v>174</v>
      </c>
      <c r="F9" s="3" t="s">
        <v>17</v>
      </c>
      <c r="G9" s="27"/>
    </row>
    <row r="10" spans="1:7" ht="55" customHeight="1" x14ac:dyDescent="0.2">
      <c r="A10" s="4" t="s">
        <v>0</v>
      </c>
      <c r="B10" s="5"/>
      <c r="C10" s="3" t="s">
        <v>20</v>
      </c>
      <c r="D10" s="3" t="s">
        <v>176</v>
      </c>
      <c r="E10" s="3" t="s">
        <v>19</v>
      </c>
      <c r="F10" s="3" t="s">
        <v>18</v>
      </c>
      <c r="G10" s="27"/>
    </row>
    <row r="11" spans="1:7" ht="51" x14ac:dyDescent="0.2">
      <c r="A11" s="4" t="s">
        <v>149</v>
      </c>
      <c r="B11" s="5"/>
      <c r="C11" s="1" t="s">
        <v>21</v>
      </c>
      <c r="D11" s="1" t="s">
        <v>178</v>
      </c>
      <c r="E11" s="1" t="s">
        <v>177</v>
      </c>
      <c r="F11" s="1" t="s">
        <v>11</v>
      </c>
      <c r="G11" s="27"/>
    </row>
    <row r="12" spans="1:7" ht="9" customHeight="1" x14ac:dyDescent="0.2">
      <c r="A12" s="34"/>
      <c r="B12" s="35"/>
      <c r="C12" s="35"/>
      <c r="D12" s="35"/>
      <c r="E12" s="35"/>
      <c r="F12" s="35"/>
      <c r="G12" s="36"/>
    </row>
    <row r="13" spans="1:7" ht="68" x14ac:dyDescent="0.2">
      <c r="A13" s="4" t="s">
        <v>68</v>
      </c>
      <c r="B13" s="5"/>
      <c r="C13" s="3" t="s">
        <v>27</v>
      </c>
      <c r="D13" s="3" t="s">
        <v>181</v>
      </c>
      <c r="E13" s="3" t="s">
        <v>179</v>
      </c>
      <c r="F13" s="3" t="s">
        <v>180</v>
      </c>
      <c r="G13" s="27"/>
    </row>
    <row r="14" spans="1:7" ht="51" x14ac:dyDescent="0.2">
      <c r="A14" s="4" t="s">
        <v>23</v>
      </c>
      <c r="B14" s="5"/>
      <c r="C14" s="3" t="s">
        <v>28</v>
      </c>
      <c r="D14" s="3" t="s">
        <v>183</v>
      </c>
      <c r="E14" s="3" t="s">
        <v>184</v>
      </c>
      <c r="F14" s="3" t="s">
        <v>182</v>
      </c>
      <c r="G14" s="27"/>
    </row>
    <row r="15" spans="1:7" ht="68" x14ac:dyDescent="0.2">
      <c r="A15" s="4" t="s">
        <v>22</v>
      </c>
      <c r="B15" s="5"/>
      <c r="C15" s="3" t="s">
        <v>29</v>
      </c>
      <c r="D15" s="3" t="s">
        <v>185</v>
      </c>
      <c r="E15" s="3" t="s">
        <v>30</v>
      </c>
      <c r="F15" s="3" t="s">
        <v>25</v>
      </c>
      <c r="G15" s="27"/>
    </row>
    <row r="16" spans="1:7" ht="51" customHeight="1" x14ac:dyDescent="0.2">
      <c r="A16" s="4" t="s">
        <v>24</v>
      </c>
      <c r="B16" s="5"/>
      <c r="C16" s="3" t="s">
        <v>271</v>
      </c>
      <c r="D16" s="3" t="s">
        <v>186</v>
      </c>
      <c r="E16" s="3" t="s">
        <v>272</v>
      </c>
      <c r="F16" s="3" t="s">
        <v>270</v>
      </c>
      <c r="G16" s="27"/>
    </row>
    <row r="17" spans="1:7" ht="51" x14ac:dyDescent="0.2">
      <c r="A17" s="4" t="s">
        <v>8</v>
      </c>
      <c r="B17" s="5"/>
      <c r="C17" s="3" t="s">
        <v>33</v>
      </c>
      <c r="D17" s="3" t="s">
        <v>188</v>
      </c>
      <c r="E17" s="3" t="s">
        <v>187</v>
      </c>
      <c r="F17" s="3" t="s">
        <v>189</v>
      </c>
      <c r="G17" s="27"/>
    </row>
    <row r="18" spans="1:7" ht="34" x14ac:dyDescent="0.2">
      <c r="A18" s="4" t="s">
        <v>26</v>
      </c>
      <c r="B18" s="5"/>
      <c r="C18" s="3" t="s">
        <v>273</v>
      </c>
      <c r="D18" s="3" t="s">
        <v>191</v>
      </c>
      <c r="E18" s="3" t="s">
        <v>190</v>
      </c>
      <c r="F18" s="3" t="s">
        <v>32</v>
      </c>
      <c r="G18" s="27"/>
    </row>
    <row r="19" spans="1:7" ht="68" x14ac:dyDescent="0.2">
      <c r="A19" s="23" t="s">
        <v>31</v>
      </c>
      <c r="B19" s="5"/>
      <c r="C19" s="24" t="s">
        <v>274</v>
      </c>
      <c r="D19" s="24" t="s">
        <v>275</v>
      </c>
      <c r="E19" s="24" t="s">
        <v>276</v>
      </c>
      <c r="F19" s="24" t="s">
        <v>277</v>
      </c>
      <c r="G19" s="27"/>
    </row>
    <row r="20" spans="1:7" ht="31" customHeight="1" x14ac:dyDescent="0.2">
      <c r="A20" s="20" t="s">
        <v>36</v>
      </c>
      <c r="B20" s="25">
        <f>SUM(B3:B11,B13:B19)</f>
        <v>0</v>
      </c>
      <c r="C20" s="65">
        <v>160</v>
      </c>
      <c r="D20" s="65"/>
      <c r="E20" s="65"/>
      <c r="F20" s="65"/>
      <c r="G20" s="65"/>
    </row>
    <row r="21" spans="1:7" ht="27" customHeight="1" x14ac:dyDescent="0.2">
      <c r="A21" s="22"/>
      <c r="B21" s="21"/>
      <c r="C21" s="21"/>
      <c r="D21" s="21"/>
      <c r="E21" s="21"/>
      <c r="F21" s="21"/>
    </row>
    <row r="22" spans="1:7" ht="24" customHeight="1" x14ac:dyDescent="0.2">
      <c r="A22" s="22"/>
      <c r="B22" s="21"/>
      <c r="C22" s="21"/>
      <c r="D22" s="21"/>
      <c r="E22" s="21"/>
      <c r="F22" s="21"/>
    </row>
    <row r="23" spans="1:7" ht="24" customHeight="1" x14ac:dyDescent="0.2">
      <c r="A23" s="22"/>
      <c r="B23" s="21"/>
      <c r="C23" s="21"/>
      <c r="D23" s="21"/>
      <c r="E23" s="21"/>
      <c r="F23" s="21"/>
    </row>
    <row r="24" spans="1:7" ht="24" customHeight="1" x14ac:dyDescent="0.2">
      <c r="A24" s="22"/>
      <c r="B24" s="21"/>
      <c r="C24" s="21"/>
      <c r="D24" s="21"/>
      <c r="E24" s="21"/>
      <c r="F24" s="21"/>
    </row>
    <row r="25" spans="1:7" ht="24" customHeight="1" x14ac:dyDescent="0.2">
      <c r="A25" s="22"/>
      <c r="B25" s="21"/>
      <c r="C25" s="21"/>
      <c r="D25" s="21"/>
      <c r="E25" s="21"/>
      <c r="F25" s="21"/>
    </row>
    <row r="26" spans="1:7" ht="24" customHeight="1" x14ac:dyDescent="0.2">
      <c r="A26" s="22"/>
      <c r="B26" s="21"/>
      <c r="C26" s="21"/>
      <c r="D26" s="21"/>
      <c r="E26" s="21"/>
      <c r="F26" s="21"/>
    </row>
    <row r="27" spans="1:7" ht="24" customHeight="1" x14ac:dyDescent="0.2">
      <c r="A27" s="22"/>
      <c r="B27" s="21"/>
      <c r="C27" s="21"/>
      <c r="D27" s="21"/>
      <c r="E27" s="21"/>
      <c r="F27" s="21"/>
    </row>
    <row r="28" spans="1:7" ht="24" customHeight="1" x14ac:dyDescent="0.2">
      <c r="A28" s="22"/>
      <c r="B28" s="21"/>
      <c r="C28" s="21"/>
      <c r="D28" s="21"/>
      <c r="E28" s="21"/>
      <c r="F28" s="21"/>
    </row>
    <row r="29" spans="1:7" ht="24" customHeight="1" x14ac:dyDescent="0.2">
      <c r="A29" s="22"/>
      <c r="B29" s="21"/>
      <c r="C29" s="21"/>
      <c r="D29" s="21"/>
      <c r="E29" s="21"/>
      <c r="F29" s="21"/>
    </row>
    <row r="30" spans="1:7" ht="24" customHeight="1" x14ac:dyDescent="0.2">
      <c r="A30" s="22"/>
      <c r="B30" s="21"/>
      <c r="C30" s="21"/>
      <c r="D30" s="21"/>
      <c r="E30" s="21"/>
      <c r="F30" s="21"/>
    </row>
    <row r="31" spans="1:7" ht="24" customHeight="1" x14ac:dyDescent="0.2">
      <c r="A31" s="22"/>
      <c r="B31" s="21"/>
      <c r="C31" s="21"/>
      <c r="D31" s="21"/>
      <c r="E31" s="21"/>
      <c r="F31" s="21"/>
    </row>
    <row r="32" spans="1:7" ht="24" customHeight="1" x14ac:dyDescent="0.2">
      <c r="A32" s="22"/>
      <c r="B32" s="21"/>
      <c r="C32" s="21"/>
      <c r="D32" s="21"/>
      <c r="E32" s="21"/>
      <c r="F32" s="21"/>
    </row>
    <row r="33" spans="1:6" ht="24" customHeight="1" x14ac:dyDescent="0.2">
      <c r="A33" s="22"/>
      <c r="B33" s="21"/>
      <c r="C33" s="21"/>
      <c r="D33" s="21"/>
      <c r="E33" s="21"/>
      <c r="F33" s="21"/>
    </row>
    <row r="34" spans="1:6" ht="24" customHeight="1" x14ac:dyDescent="0.2">
      <c r="A34" s="22"/>
      <c r="B34" s="21"/>
      <c r="C34" s="21"/>
      <c r="D34" s="21"/>
      <c r="E34" s="21"/>
      <c r="F34" s="21"/>
    </row>
  </sheetData>
  <mergeCells count="5">
    <mergeCell ref="G1:G2"/>
    <mergeCell ref="C20:G20"/>
    <mergeCell ref="B1:B2"/>
    <mergeCell ref="A1:A2"/>
    <mergeCell ref="C1:F1"/>
  </mergeCells>
  <conditionalFormatting sqref="B3:B19">
    <cfRule type="cellIs" dxfId="20" priority="1" operator="equal">
      <formula>10</formula>
    </cfRule>
    <cfRule type="cellIs" dxfId="19" priority="2" operator="equal">
      <formula>8</formula>
    </cfRule>
    <cfRule type="cellIs" dxfId="18" priority="3" operator="equal">
      <formula>6</formula>
    </cfRule>
    <cfRule type="cellIs" dxfId="17" priority="4" operator="equal">
      <formula>3</formula>
    </cfRule>
  </conditionalFormatting>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E1BC0-631E-6D48-BD72-F058A489058F}">
  <sheetPr codeName="Sheet2"/>
  <dimension ref="A1:G34"/>
  <sheetViews>
    <sheetView zoomScale="90" zoomScaleNormal="90" workbookViewId="0">
      <pane xSplit="2" ySplit="2" topLeftCell="C3" activePane="bottomRight" state="frozen"/>
      <selection pane="topRight" activeCell="C1" sqref="C1"/>
      <selection pane="bottomLeft" activeCell="A3" sqref="A3"/>
      <selection pane="bottomRight" activeCell="B3" sqref="B3"/>
    </sheetView>
  </sheetViews>
  <sheetFormatPr baseColWidth="10" defaultRowHeight="16" x14ac:dyDescent="0.2"/>
  <cols>
    <col min="1" max="1" width="27.1640625" style="6" customWidth="1"/>
    <col min="2" max="2" width="11.5" customWidth="1"/>
    <col min="3" max="3" width="56.6640625" customWidth="1"/>
    <col min="4" max="4" width="52.1640625" customWidth="1"/>
    <col min="5" max="5" width="51.6640625" customWidth="1"/>
    <col min="6" max="6" width="49.1640625" customWidth="1"/>
    <col min="7" max="7" width="89.1640625" customWidth="1"/>
  </cols>
  <sheetData>
    <row r="1" spans="1:7" ht="21" x14ac:dyDescent="0.2">
      <c r="A1" s="66" t="s">
        <v>1</v>
      </c>
      <c r="B1" s="67" t="s">
        <v>37</v>
      </c>
      <c r="C1" s="66" t="s">
        <v>2</v>
      </c>
      <c r="D1" s="66"/>
      <c r="E1" s="66"/>
      <c r="F1" s="66"/>
      <c r="G1" s="63" t="s">
        <v>159</v>
      </c>
    </row>
    <row r="2" spans="1:7" x14ac:dyDescent="0.2">
      <c r="A2" s="66"/>
      <c r="B2" s="68"/>
      <c r="C2" s="2" t="s">
        <v>35</v>
      </c>
      <c r="D2" s="2" t="s">
        <v>34</v>
      </c>
      <c r="E2" s="2" t="s">
        <v>165</v>
      </c>
      <c r="F2" s="2" t="s">
        <v>164</v>
      </c>
      <c r="G2" s="64"/>
    </row>
    <row r="3" spans="1:7" ht="51" x14ac:dyDescent="0.2">
      <c r="A3" s="7" t="s">
        <v>38</v>
      </c>
      <c r="B3" s="5"/>
      <c r="C3" s="3" t="s">
        <v>51</v>
      </c>
      <c r="D3" s="3" t="s">
        <v>192</v>
      </c>
      <c r="E3" s="3" t="s">
        <v>193</v>
      </c>
      <c r="F3" s="3" t="s">
        <v>47</v>
      </c>
      <c r="G3" s="29"/>
    </row>
    <row r="4" spans="1:7" ht="48" customHeight="1" x14ac:dyDescent="0.2">
      <c r="A4" s="7" t="s">
        <v>52</v>
      </c>
      <c r="B4" s="5"/>
      <c r="C4" s="3" t="s">
        <v>196</v>
      </c>
      <c r="D4" s="3" t="s">
        <v>194</v>
      </c>
      <c r="E4" s="3" t="s">
        <v>195</v>
      </c>
      <c r="F4" s="3" t="s">
        <v>199</v>
      </c>
      <c r="G4" s="29"/>
    </row>
    <row r="5" spans="1:7" ht="68" x14ac:dyDescent="0.2">
      <c r="A5" s="7" t="s">
        <v>54</v>
      </c>
      <c r="B5" s="5"/>
      <c r="C5" s="3" t="s">
        <v>53</v>
      </c>
      <c r="D5" s="3" t="s">
        <v>197</v>
      </c>
      <c r="E5" s="3" t="s">
        <v>198</v>
      </c>
      <c r="F5" s="3" t="s">
        <v>200</v>
      </c>
      <c r="G5" s="29"/>
    </row>
    <row r="6" spans="1:7" ht="68" x14ac:dyDescent="0.2">
      <c r="A6" s="7" t="s">
        <v>39</v>
      </c>
      <c r="B6" s="5"/>
      <c r="C6" s="3" t="s">
        <v>57</v>
      </c>
      <c r="D6" s="3" t="s">
        <v>56</v>
      </c>
      <c r="E6" s="3" t="s">
        <v>202</v>
      </c>
      <c r="F6" s="3" t="s">
        <v>201</v>
      </c>
      <c r="G6" s="29"/>
    </row>
    <row r="7" spans="1:7" ht="57" customHeight="1" x14ac:dyDescent="0.2">
      <c r="A7" s="7" t="s">
        <v>40</v>
      </c>
      <c r="B7" s="5"/>
      <c r="C7" s="3" t="s">
        <v>59</v>
      </c>
      <c r="D7" s="3" t="s">
        <v>203</v>
      </c>
      <c r="E7" s="3" t="s">
        <v>204</v>
      </c>
      <c r="F7" s="3" t="s">
        <v>58</v>
      </c>
      <c r="G7" s="29"/>
    </row>
    <row r="8" spans="1:7" ht="78" customHeight="1" x14ac:dyDescent="0.2">
      <c r="A8" s="8" t="s">
        <v>48</v>
      </c>
      <c r="B8" s="5"/>
      <c r="C8" s="3" t="s">
        <v>60</v>
      </c>
      <c r="D8" s="3" t="s">
        <v>207</v>
      </c>
      <c r="E8" s="3" t="s">
        <v>206</v>
      </c>
      <c r="F8" s="3" t="s">
        <v>205</v>
      </c>
      <c r="G8" s="29"/>
    </row>
    <row r="9" spans="1:7" ht="51" x14ac:dyDescent="0.2">
      <c r="A9" s="7" t="s">
        <v>45</v>
      </c>
      <c r="B9" s="5"/>
      <c r="C9" s="3" t="s">
        <v>63</v>
      </c>
      <c r="D9" s="3" t="s">
        <v>61</v>
      </c>
      <c r="E9" s="3" t="s">
        <v>208</v>
      </c>
      <c r="F9" s="3" t="s">
        <v>160</v>
      </c>
      <c r="G9" s="29"/>
    </row>
    <row r="10" spans="1:7" ht="51" x14ac:dyDescent="0.2">
      <c r="A10" s="7" t="s">
        <v>46</v>
      </c>
      <c r="B10" s="5"/>
      <c r="C10" s="3" t="s">
        <v>63</v>
      </c>
      <c r="D10" s="3" t="s">
        <v>61</v>
      </c>
      <c r="E10" s="3" t="s">
        <v>208</v>
      </c>
      <c r="F10" s="3" t="s">
        <v>161</v>
      </c>
      <c r="G10" s="29"/>
    </row>
    <row r="11" spans="1:7" ht="51" x14ac:dyDescent="0.2">
      <c r="A11" s="7" t="s">
        <v>41</v>
      </c>
      <c r="B11" s="5"/>
      <c r="C11" s="3" t="s">
        <v>64</v>
      </c>
      <c r="D11" s="3" t="s">
        <v>209</v>
      </c>
      <c r="E11" s="3" t="s">
        <v>210</v>
      </c>
      <c r="F11" s="3" t="s">
        <v>162</v>
      </c>
      <c r="G11" s="29"/>
    </row>
    <row r="12" spans="1:7" ht="51" x14ac:dyDescent="0.2">
      <c r="A12" s="7" t="s">
        <v>42</v>
      </c>
      <c r="B12" s="5"/>
      <c r="C12" s="3" t="s">
        <v>65</v>
      </c>
      <c r="D12" s="3" t="s">
        <v>212</v>
      </c>
      <c r="E12" s="3" t="s">
        <v>211</v>
      </c>
      <c r="F12" s="3" t="s">
        <v>163</v>
      </c>
      <c r="G12" s="29"/>
    </row>
    <row r="13" spans="1:7" ht="9" customHeight="1" x14ac:dyDescent="0.2">
      <c r="A13" s="37"/>
      <c r="B13" s="38"/>
      <c r="C13" s="38"/>
      <c r="D13" s="38"/>
      <c r="E13" s="38"/>
      <c r="F13" s="39"/>
      <c r="G13" s="32"/>
    </row>
    <row r="14" spans="1:7" ht="51" x14ac:dyDescent="0.2">
      <c r="A14" s="4" t="s">
        <v>43</v>
      </c>
      <c r="B14" s="5"/>
      <c r="C14" s="3" t="s">
        <v>69</v>
      </c>
      <c r="D14" s="3" t="s">
        <v>213</v>
      </c>
      <c r="E14" s="3" t="s">
        <v>214</v>
      </c>
      <c r="F14" s="3" t="s">
        <v>49</v>
      </c>
      <c r="G14" s="29"/>
    </row>
    <row r="15" spans="1:7" ht="34" x14ac:dyDescent="0.2">
      <c r="A15" s="4" t="s">
        <v>44</v>
      </c>
      <c r="B15" s="5"/>
      <c r="C15" s="3" t="s">
        <v>72</v>
      </c>
      <c r="D15" s="3" t="s">
        <v>70</v>
      </c>
      <c r="E15" s="3" t="s">
        <v>215</v>
      </c>
      <c r="F15" s="3" t="s">
        <v>71</v>
      </c>
      <c r="G15" s="29"/>
    </row>
    <row r="16" spans="1:7" ht="51" customHeight="1" x14ac:dyDescent="0.2">
      <c r="A16" s="4" t="s">
        <v>55</v>
      </c>
      <c r="B16" s="5"/>
      <c r="C16" s="3" t="s">
        <v>74</v>
      </c>
      <c r="D16" s="3" t="s">
        <v>73</v>
      </c>
      <c r="E16" s="3" t="s">
        <v>278</v>
      </c>
      <c r="F16" s="3" t="s">
        <v>62</v>
      </c>
      <c r="G16" s="29"/>
    </row>
    <row r="17" spans="1:7" ht="51" customHeight="1" x14ac:dyDescent="0.2">
      <c r="A17" s="4" t="s">
        <v>279</v>
      </c>
      <c r="B17" s="5"/>
      <c r="C17" s="3" t="s">
        <v>280</v>
      </c>
      <c r="D17" s="3" t="s">
        <v>281</v>
      </c>
      <c r="E17" s="3" t="s">
        <v>282</v>
      </c>
      <c r="F17" s="3" t="s">
        <v>283</v>
      </c>
      <c r="G17" s="29"/>
    </row>
    <row r="18" spans="1:7" ht="51" x14ac:dyDescent="0.2">
      <c r="A18" s="4" t="s">
        <v>8</v>
      </c>
      <c r="B18" s="5"/>
      <c r="C18" s="3" t="s">
        <v>84</v>
      </c>
      <c r="D18" s="3" t="s">
        <v>188</v>
      </c>
      <c r="E18" s="3" t="s">
        <v>187</v>
      </c>
      <c r="F18" s="3" t="s">
        <v>189</v>
      </c>
      <c r="G18" s="29"/>
    </row>
    <row r="19" spans="1:7" ht="51" x14ac:dyDescent="0.2">
      <c r="A19" s="23" t="s">
        <v>66</v>
      </c>
      <c r="B19" s="5"/>
      <c r="C19" s="24" t="s">
        <v>75</v>
      </c>
      <c r="D19" s="24" t="s">
        <v>216</v>
      </c>
      <c r="E19" s="24" t="s">
        <v>217</v>
      </c>
      <c r="F19" s="24" t="s">
        <v>50</v>
      </c>
      <c r="G19" s="29"/>
    </row>
    <row r="20" spans="1:7" ht="57" customHeight="1" x14ac:dyDescent="0.2">
      <c r="A20" s="20" t="s">
        <v>36</v>
      </c>
      <c r="B20" s="25">
        <f>SUM(B3:B12,B14:B19)</f>
        <v>0</v>
      </c>
      <c r="C20" s="45">
        <v>160</v>
      </c>
      <c r="D20" s="69" t="s">
        <v>284</v>
      </c>
      <c r="E20" s="70"/>
      <c r="F20" s="71"/>
      <c r="G20" s="41"/>
    </row>
    <row r="21" spans="1:7" ht="16" customHeight="1" x14ac:dyDescent="0.2">
      <c r="A21" s="22"/>
      <c r="B21" s="31"/>
      <c r="C21" s="31"/>
      <c r="D21" s="31"/>
      <c r="E21" s="31"/>
      <c r="F21" s="31"/>
    </row>
    <row r="22" spans="1:7" ht="16" customHeight="1" x14ac:dyDescent="0.2">
      <c r="A22" s="22"/>
      <c r="B22" s="31"/>
      <c r="C22" s="31"/>
      <c r="D22" s="31"/>
      <c r="E22" s="31"/>
      <c r="F22" s="31"/>
    </row>
    <row r="23" spans="1:7" ht="16" customHeight="1" x14ac:dyDescent="0.2">
      <c r="A23" s="22"/>
      <c r="B23" s="31"/>
      <c r="C23" s="31"/>
      <c r="D23" s="31"/>
      <c r="E23" s="31"/>
      <c r="F23" s="31"/>
    </row>
    <row r="24" spans="1:7" ht="16" customHeight="1" x14ac:dyDescent="0.2">
      <c r="A24" s="22"/>
      <c r="B24" s="31"/>
      <c r="C24" s="31"/>
      <c r="D24" s="31"/>
      <c r="E24" s="31"/>
      <c r="F24" s="31"/>
    </row>
    <row r="25" spans="1:7" ht="16" customHeight="1" x14ac:dyDescent="0.2">
      <c r="A25" s="22"/>
      <c r="B25" s="31"/>
      <c r="C25" s="31"/>
      <c r="D25" s="31"/>
      <c r="E25" s="31"/>
      <c r="F25" s="31"/>
    </row>
    <row r="26" spans="1:7" ht="16" customHeight="1" x14ac:dyDescent="0.2">
      <c r="A26" s="22"/>
      <c r="B26" s="31"/>
      <c r="C26" s="31"/>
      <c r="D26" s="31"/>
      <c r="E26" s="31"/>
      <c r="F26" s="31"/>
    </row>
    <row r="27" spans="1:7" ht="16" customHeight="1" x14ac:dyDescent="0.2">
      <c r="A27" s="22"/>
      <c r="B27" s="31"/>
      <c r="C27" s="31"/>
      <c r="D27" s="31"/>
      <c r="E27" s="31"/>
      <c r="F27" s="31"/>
    </row>
    <row r="28" spans="1:7" ht="16" customHeight="1" x14ac:dyDescent="0.2">
      <c r="A28" s="22"/>
      <c r="B28" s="31"/>
      <c r="C28" s="31"/>
      <c r="D28" s="31"/>
      <c r="E28" s="31"/>
      <c r="F28" s="31"/>
    </row>
    <row r="29" spans="1:7" ht="16" customHeight="1" x14ac:dyDescent="0.2">
      <c r="A29" s="22"/>
      <c r="B29" s="31"/>
      <c r="C29" s="31"/>
      <c r="D29" s="31"/>
      <c r="E29" s="31"/>
      <c r="F29" s="31"/>
    </row>
    <row r="30" spans="1:7" ht="16" customHeight="1" x14ac:dyDescent="0.2">
      <c r="A30" s="22"/>
      <c r="B30" s="31"/>
      <c r="C30" s="31"/>
      <c r="D30" s="31"/>
      <c r="E30" s="31"/>
      <c r="F30" s="31"/>
    </row>
    <row r="31" spans="1:7" ht="16" customHeight="1" x14ac:dyDescent="0.2">
      <c r="A31" s="22"/>
      <c r="B31" s="31"/>
      <c r="C31" s="31"/>
      <c r="D31" s="31"/>
      <c r="E31" s="31"/>
      <c r="F31" s="31"/>
    </row>
    <row r="32" spans="1:7" ht="16" customHeight="1" x14ac:dyDescent="0.2">
      <c r="A32" s="22"/>
      <c r="B32" s="31"/>
      <c r="C32" s="31"/>
      <c r="D32" s="31"/>
      <c r="E32" s="31"/>
      <c r="F32" s="31"/>
    </row>
    <row r="33" spans="1:6" ht="16" customHeight="1" x14ac:dyDescent="0.2">
      <c r="A33" s="22"/>
      <c r="B33" s="31"/>
      <c r="C33" s="31"/>
      <c r="D33" s="31"/>
      <c r="E33" s="31"/>
      <c r="F33" s="31"/>
    </row>
    <row r="34" spans="1:6" ht="15" customHeight="1" x14ac:dyDescent="0.2">
      <c r="A34" s="22"/>
      <c r="B34" s="31"/>
      <c r="C34" s="31"/>
      <c r="D34" s="31"/>
      <c r="E34" s="31"/>
      <c r="F34" s="31"/>
    </row>
  </sheetData>
  <mergeCells count="5">
    <mergeCell ref="G1:G2"/>
    <mergeCell ref="A1:A2"/>
    <mergeCell ref="B1:B2"/>
    <mergeCell ref="C1:F1"/>
    <mergeCell ref="D20:F20"/>
  </mergeCells>
  <conditionalFormatting sqref="B3:B19">
    <cfRule type="cellIs" dxfId="16" priority="1" operator="equal">
      <formula>10</formula>
    </cfRule>
    <cfRule type="cellIs" dxfId="15" priority="2" operator="equal">
      <formula>8</formula>
    </cfRule>
    <cfRule type="cellIs" dxfId="14" priority="3" operator="equal">
      <formula>6</formula>
    </cfRule>
    <cfRule type="cellIs" dxfId="13" priority="4" operator="equal">
      <formula>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74EDA-FFBF-4647-8CF8-09ECB560FA42}">
  <sheetPr codeName="Sheet3"/>
  <dimension ref="A1:G33"/>
  <sheetViews>
    <sheetView zoomScale="90" zoomScaleNormal="90" workbookViewId="0">
      <pane xSplit="2" ySplit="2" topLeftCell="C3" activePane="bottomRight" state="frozen"/>
      <selection pane="topRight" activeCell="C1" sqref="C1"/>
      <selection pane="bottomLeft" activeCell="A3" sqref="A3"/>
      <selection pane="bottomRight" activeCell="B3" sqref="B3"/>
    </sheetView>
  </sheetViews>
  <sheetFormatPr baseColWidth="10" defaultRowHeight="16" x14ac:dyDescent="0.2"/>
  <cols>
    <col min="1" max="1" width="32.5" customWidth="1"/>
    <col min="2" max="2" width="12.5" customWidth="1"/>
    <col min="3" max="4" width="56.6640625" customWidth="1"/>
    <col min="5" max="5" width="55.83203125" customWidth="1"/>
    <col min="6" max="6" width="54.1640625" customWidth="1"/>
    <col min="7" max="7" width="81.83203125" customWidth="1"/>
  </cols>
  <sheetData>
    <row r="1" spans="1:7" ht="21" x14ac:dyDescent="0.2">
      <c r="A1" s="66" t="s">
        <v>1</v>
      </c>
      <c r="B1" s="67" t="s">
        <v>37</v>
      </c>
      <c r="C1" s="66" t="s">
        <v>2</v>
      </c>
      <c r="D1" s="66"/>
      <c r="E1" s="66"/>
      <c r="F1" s="66"/>
      <c r="G1" s="63" t="s">
        <v>159</v>
      </c>
    </row>
    <row r="2" spans="1:7" x14ac:dyDescent="0.2">
      <c r="A2" s="66"/>
      <c r="B2" s="68"/>
      <c r="C2" s="2" t="s">
        <v>35</v>
      </c>
      <c r="D2" s="2" t="s">
        <v>34</v>
      </c>
      <c r="E2" s="2" t="s">
        <v>165</v>
      </c>
      <c r="F2" s="2" t="s">
        <v>164</v>
      </c>
      <c r="G2" s="64"/>
    </row>
    <row r="3" spans="1:7" ht="51" x14ac:dyDescent="0.2">
      <c r="A3" s="4" t="s">
        <v>76</v>
      </c>
      <c r="B3" s="5"/>
      <c r="C3" s="3" t="s">
        <v>95</v>
      </c>
      <c r="D3" s="3" t="s">
        <v>219</v>
      </c>
      <c r="E3" s="3" t="s">
        <v>218</v>
      </c>
      <c r="F3" s="3" t="s">
        <v>93</v>
      </c>
      <c r="G3" s="29"/>
    </row>
    <row r="4" spans="1:7" ht="51" customHeight="1" x14ac:dyDescent="0.2">
      <c r="A4" s="9" t="s">
        <v>78</v>
      </c>
      <c r="B4" s="5"/>
      <c r="C4" s="3" t="s">
        <v>94</v>
      </c>
      <c r="D4" s="3" t="s">
        <v>221</v>
      </c>
      <c r="E4" s="3" t="s">
        <v>220</v>
      </c>
      <c r="F4" s="3" t="s">
        <v>50</v>
      </c>
      <c r="G4" s="29"/>
    </row>
    <row r="5" spans="1:7" ht="59" customHeight="1" x14ac:dyDescent="0.2">
      <c r="A5" s="4" t="s">
        <v>77</v>
      </c>
      <c r="B5" s="5"/>
      <c r="C5" s="3" t="s">
        <v>96</v>
      </c>
      <c r="D5" s="3" t="s">
        <v>223</v>
      </c>
      <c r="E5" s="3" t="s">
        <v>222</v>
      </c>
      <c r="F5" s="3" t="s">
        <v>85</v>
      </c>
      <c r="G5" s="29"/>
    </row>
    <row r="6" spans="1:7" ht="51" x14ac:dyDescent="0.2">
      <c r="A6" s="4" t="s">
        <v>82</v>
      </c>
      <c r="B6" s="5"/>
      <c r="C6" s="3" t="s">
        <v>97</v>
      </c>
      <c r="D6" s="3" t="s">
        <v>225</v>
      </c>
      <c r="E6" s="3" t="s">
        <v>224</v>
      </c>
      <c r="F6" s="3" t="s">
        <v>86</v>
      </c>
      <c r="G6" s="29"/>
    </row>
    <row r="7" spans="1:7" ht="68" x14ac:dyDescent="0.2">
      <c r="A7" s="4" t="s">
        <v>79</v>
      </c>
      <c r="B7" s="5"/>
      <c r="C7" s="3" t="s">
        <v>98</v>
      </c>
      <c r="D7" s="3" t="s">
        <v>227</v>
      </c>
      <c r="E7" s="3" t="s">
        <v>226</v>
      </c>
      <c r="F7" s="3" t="s">
        <v>88</v>
      </c>
      <c r="G7" s="29"/>
    </row>
    <row r="8" spans="1:7" ht="68" x14ac:dyDescent="0.2">
      <c r="A8" s="4" t="s">
        <v>87</v>
      </c>
      <c r="B8" s="5"/>
      <c r="C8" s="3" t="s">
        <v>285</v>
      </c>
      <c r="D8" s="3" t="s">
        <v>286</v>
      </c>
      <c r="E8" s="3" t="s">
        <v>287</v>
      </c>
      <c r="F8" s="3" t="s">
        <v>288</v>
      </c>
      <c r="G8" s="29"/>
    </row>
    <row r="9" spans="1:7" ht="59" customHeight="1" x14ac:dyDescent="0.2">
      <c r="A9" s="4" t="s">
        <v>101</v>
      </c>
      <c r="B9" s="5"/>
      <c r="C9" s="3" t="s">
        <v>100</v>
      </c>
      <c r="D9" s="3" t="s">
        <v>99</v>
      </c>
      <c r="E9" s="3" t="s">
        <v>228</v>
      </c>
      <c r="F9" s="3" t="s">
        <v>89</v>
      </c>
      <c r="G9" s="29"/>
    </row>
    <row r="10" spans="1:7" ht="9" customHeight="1" x14ac:dyDescent="0.2">
      <c r="A10" s="37"/>
      <c r="B10" s="38"/>
      <c r="C10" s="38"/>
      <c r="D10" s="38"/>
      <c r="E10" s="38"/>
      <c r="F10" s="39"/>
      <c r="G10" s="32"/>
    </row>
    <row r="11" spans="1:7" ht="68" x14ac:dyDescent="0.2">
      <c r="A11" s="4" t="s">
        <v>290</v>
      </c>
      <c r="B11" s="5"/>
      <c r="C11" s="3" t="s">
        <v>103</v>
      </c>
      <c r="D11" s="3" t="s">
        <v>102</v>
      </c>
      <c r="E11" s="3" t="s">
        <v>229</v>
      </c>
      <c r="F11" s="3" t="s">
        <v>90</v>
      </c>
      <c r="G11" s="29"/>
    </row>
    <row r="12" spans="1:7" ht="51" x14ac:dyDescent="0.2">
      <c r="A12" s="4" t="s">
        <v>81</v>
      </c>
      <c r="B12" s="5"/>
      <c r="C12" s="3" t="s">
        <v>104</v>
      </c>
      <c r="D12" s="3" t="s">
        <v>230</v>
      </c>
      <c r="E12" s="3" t="s">
        <v>231</v>
      </c>
      <c r="F12" s="3" t="s">
        <v>91</v>
      </c>
      <c r="G12" s="29"/>
    </row>
    <row r="13" spans="1:7" ht="51" x14ac:dyDescent="0.2">
      <c r="A13" s="4" t="s">
        <v>83</v>
      </c>
      <c r="B13" s="5"/>
      <c r="C13" s="3" t="s">
        <v>107</v>
      </c>
      <c r="D13" s="3" t="s">
        <v>105</v>
      </c>
      <c r="E13" s="3" t="s">
        <v>232</v>
      </c>
      <c r="F13" s="3" t="s">
        <v>106</v>
      </c>
      <c r="G13" s="29"/>
    </row>
    <row r="14" spans="1:7" ht="68" x14ac:dyDescent="0.2">
      <c r="A14" s="4" t="s">
        <v>289</v>
      </c>
      <c r="B14" s="5"/>
      <c r="C14" s="3" t="s">
        <v>109</v>
      </c>
      <c r="D14" s="3" t="s">
        <v>108</v>
      </c>
      <c r="E14" s="3" t="s">
        <v>233</v>
      </c>
      <c r="F14" s="3" t="s">
        <v>92</v>
      </c>
      <c r="G14" s="29"/>
    </row>
    <row r="15" spans="1:7" ht="34" x14ac:dyDescent="0.2">
      <c r="A15" s="4" t="s">
        <v>80</v>
      </c>
      <c r="B15" s="5"/>
      <c r="C15" s="3" t="s">
        <v>112</v>
      </c>
      <c r="D15" s="3" t="s">
        <v>111</v>
      </c>
      <c r="E15" s="3" t="s">
        <v>234</v>
      </c>
      <c r="F15" s="3" t="s">
        <v>110</v>
      </c>
      <c r="G15" s="29"/>
    </row>
    <row r="16" spans="1:7" ht="34" x14ac:dyDescent="0.2">
      <c r="A16" s="4" t="s">
        <v>126</v>
      </c>
      <c r="B16" s="5"/>
      <c r="C16" s="3" t="s">
        <v>132</v>
      </c>
      <c r="D16" s="3" t="s">
        <v>130</v>
      </c>
      <c r="E16" s="3" t="s">
        <v>235</v>
      </c>
      <c r="F16" s="3" t="s">
        <v>129</v>
      </c>
      <c r="G16" s="29"/>
    </row>
    <row r="17" spans="1:7" ht="51" x14ac:dyDescent="0.2">
      <c r="A17" s="4" t="s">
        <v>127</v>
      </c>
      <c r="B17" s="5"/>
      <c r="C17" s="3" t="s">
        <v>133</v>
      </c>
      <c r="D17" s="3" t="s">
        <v>131</v>
      </c>
      <c r="E17" s="3" t="s">
        <v>236</v>
      </c>
      <c r="F17" s="3" t="s">
        <v>128</v>
      </c>
      <c r="G17" s="29"/>
    </row>
    <row r="18" spans="1:7" ht="24" x14ac:dyDescent="0.2">
      <c r="A18" s="23" t="s">
        <v>114</v>
      </c>
      <c r="B18" s="5"/>
      <c r="C18" s="24" t="s">
        <v>113</v>
      </c>
      <c r="D18" s="24" t="s">
        <v>238</v>
      </c>
      <c r="E18" s="24" t="s">
        <v>237</v>
      </c>
      <c r="F18" s="24" t="s">
        <v>115</v>
      </c>
      <c r="G18" s="33"/>
    </row>
    <row r="19" spans="1:7" ht="25" x14ac:dyDescent="0.2">
      <c r="A19" s="20" t="s">
        <v>36</v>
      </c>
      <c r="B19" s="25">
        <f>SUM(B3:B9,B11:B18)</f>
        <v>0</v>
      </c>
      <c r="C19" s="65">
        <v>150</v>
      </c>
      <c r="D19" s="65"/>
      <c r="E19" s="65"/>
      <c r="F19" s="65"/>
      <c r="G19" s="65"/>
    </row>
    <row r="20" spans="1:7" ht="16" customHeight="1" x14ac:dyDescent="0.2">
      <c r="A20" s="22"/>
      <c r="B20" s="21"/>
      <c r="C20" s="21"/>
      <c r="D20" s="21"/>
      <c r="E20" s="21"/>
      <c r="F20" s="21"/>
    </row>
    <row r="21" spans="1:7" ht="16" customHeight="1" x14ac:dyDescent="0.2">
      <c r="A21" s="22"/>
      <c r="B21" s="21"/>
      <c r="C21" s="21"/>
      <c r="D21" s="21"/>
      <c r="E21" s="21"/>
      <c r="F21" s="21"/>
    </row>
    <row r="22" spans="1:7" ht="16" customHeight="1" x14ac:dyDescent="0.2">
      <c r="A22" s="22"/>
      <c r="B22" s="21"/>
      <c r="C22" s="21"/>
      <c r="D22" s="21"/>
      <c r="E22" s="21"/>
      <c r="F22" s="21"/>
    </row>
    <row r="23" spans="1:7" ht="16" customHeight="1" x14ac:dyDescent="0.2">
      <c r="A23" s="22"/>
      <c r="B23" s="21"/>
      <c r="C23" s="21"/>
      <c r="D23" s="21"/>
      <c r="E23" s="21"/>
      <c r="F23" s="21"/>
    </row>
    <row r="24" spans="1:7" ht="16" customHeight="1" x14ac:dyDescent="0.2">
      <c r="A24" s="22"/>
      <c r="B24" s="21"/>
      <c r="C24" s="21"/>
      <c r="D24" s="21"/>
      <c r="E24" s="21"/>
      <c r="F24" s="21"/>
    </row>
    <row r="25" spans="1:7" ht="16" customHeight="1" x14ac:dyDescent="0.2">
      <c r="A25" s="22"/>
      <c r="B25" s="21"/>
      <c r="C25" s="21"/>
      <c r="D25" s="21"/>
      <c r="E25" s="21"/>
      <c r="F25" s="21"/>
    </row>
    <row r="26" spans="1:7" ht="16" customHeight="1" x14ac:dyDescent="0.2">
      <c r="A26" s="22"/>
      <c r="B26" s="21"/>
      <c r="C26" s="21"/>
      <c r="D26" s="21"/>
      <c r="E26" s="21"/>
      <c r="F26" s="21"/>
    </row>
    <row r="27" spans="1:7" ht="16" customHeight="1" x14ac:dyDescent="0.2">
      <c r="A27" s="22"/>
      <c r="B27" s="21"/>
      <c r="C27" s="21"/>
      <c r="D27" s="21"/>
      <c r="E27" s="21"/>
      <c r="F27" s="21"/>
    </row>
    <row r="28" spans="1:7" ht="16" customHeight="1" x14ac:dyDescent="0.2">
      <c r="A28" s="22"/>
      <c r="B28" s="21"/>
      <c r="C28" s="21"/>
      <c r="D28" s="21"/>
      <c r="E28" s="21"/>
      <c r="F28" s="21"/>
    </row>
    <row r="29" spans="1:7" ht="16" customHeight="1" x14ac:dyDescent="0.2">
      <c r="A29" s="22"/>
      <c r="B29" s="21"/>
      <c r="C29" s="21"/>
      <c r="D29" s="21"/>
      <c r="E29" s="21"/>
      <c r="F29" s="21"/>
    </row>
    <row r="30" spans="1:7" ht="16" customHeight="1" x14ac:dyDescent="0.2">
      <c r="A30" s="22"/>
      <c r="B30" s="21"/>
      <c r="C30" s="21"/>
      <c r="D30" s="21"/>
      <c r="E30" s="21"/>
      <c r="F30" s="21"/>
    </row>
    <row r="31" spans="1:7" ht="16" customHeight="1" x14ac:dyDescent="0.2">
      <c r="A31" s="22"/>
      <c r="B31" s="21"/>
      <c r="C31" s="21"/>
      <c r="D31" s="21"/>
      <c r="E31" s="21"/>
      <c r="F31" s="21"/>
    </row>
    <row r="32" spans="1:7" ht="16" customHeight="1" x14ac:dyDescent="0.2">
      <c r="A32" s="22"/>
      <c r="B32" s="21"/>
      <c r="C32" s="21"/>
      <c r="D32" s="21"/>
      <c r="E32" s="21"/>
      <c r="F32" s="21"/>
    </row>
    <row r="33" spans="1:6" ht="16" customHeight="1" x14ac:dyDescent="0.2">
      <c r="A33" s="22"/>
      <c r="B33" s="21"/>
      <c r="C33" s="21"/>
      <c r="D33" s="21"/>
      <c r="E33" s="21"/>
      <c r="F33" s="21"/>
    </row>
  </sheetData>
  <mergeCells count="5">
    <mergeCell ref="G1:G2"/>
    <mergeCell ref="C19:G19"/>
    <mergeCell ref="A1:A2"/>
    <mergeCell ref="B1:B2"/>
    <mergeCell ref="C1:F1"/>
  </mergeCells>
  <conditionalFormatting sqref="B3:B18">
    <cfRule type="cellIs" dxfId="12" priority="1" operator="equal">
      <formula>10</formula>
    </cfRule>
    <cfRule type="cellIs" dxfId="11" priority="2" operator="equal">
      <formula>8</formula>
    </cfRule>
    <cfRule type="cellIs" dxfId="10" priority="3" operator="equal">
      <formula>6</formula>
    </cfRule>
    <cfRule type="cellIs" dxfId="9" priority="4" operator="equal">
      <formula>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DBE1C-33E8-3947-8BCB-22D395942328}">
  <dimension ref="A1:G23"/>
  <sheetViews>
    <sheetView zoomScale="90" zoomScaleNormal="90" workbookViewId="0">
      <pane xSplit="2" ySplit="2" topLeftCell="C3" activePane="bottomRight" state="frozen"/>
      <selection pane="topRight" activeCell="C1" sqref="C1"/>
      <selection pane="bottomLeft" activeCell="A3" sqref="A3"/>
      <selection pane="bottomRight" activeCell="F12" sqref="F12"/>
    </sheetView>
  </sheetViews>
  <sheetFormatPr baseColWidth="10" defaultRowHeight="16" x14ac:dyDescent="0.2"/>
  <cols>
    <col min="1" max="1" width="34" customWidth="1"/>
    <col min="2" max="2" width="11" customWidth="1"/>
    <col min="3" max="4" width="56.6640625" customWidth="1"/>
    <col min="5" max="5" width="55.83203125" customWidth="1"/>
    <col min="6" max="6" width="51.1640625" customWidth="1"/>
    <col min="7" max="7" width="64.33203125" customWidth="1"/>
  </cols>
  <sheetData>
    <row r="1" spans="1:7" ht="21" x14ac:dyDescent="0.2">
      <c r="A1" s="66" t="s">
        <v>1</v>
      </c>
      <c r="B1" s="67" t="s">
        <v>37</v>
      </c>
      <c r="C1" s="66" t="s">
        <v>2</v>
      </c>
      <c r="D1" s="66"/>
      <c r="E1" s="66"/>
      <c r="F1" s="66"/>
      <c r="G1" s="63" t="s">
        <v>159</v>
      </c>
    </row>
    <row r="2" spans="1:7" ht="16" customHeight="1" x14ac:dyDescent="0.2">
      <c r="A2" s="66"/>
      <c r="B2" s="68"/>
      <c r="C2" s="2" t="s">
        <v>35</v>
      </c>
      <c r="D2" s="2" t="s">
        <v>34</v>
      </c>
      <c r="E2" s="2" t="s">
        <v>165</v>
      </c>
      <c r="F2" s="2" t="s">
        <v>164</v>
      </c>
      <c r="G2" s="64"/>
    </row>
    <row r="3" spans="1:7" ht="34" x14ac:dyDescent="0.2">
      <c r="A3" s="4" t="s">
        <v>116</v>
      </c>
      <c r="B3" s="5"/>
      <c r="C3" s="3" t="s">
        <v>119</v>
      </c>
      <c r="D3" s="3" t="s">
        <v>118</v>
      </c>
      <c r="E3" s="3" t="s">
        <v>239</v>
      </c>
      <c r="F3" s="3" t="s">
        <v>117</v>
      </c>
      <c r="G3" s="28"/>
    </row>
    <row r="4" spans="1:7" ht="68" x14ac:dyDescent="0.2">
      <c r="A4" s="4" t="s">
        <v>291</v>
      </c>
      <c r="B4" s="5"/>
      <c r="C4" s="3" t="s">
        <v>292</v>
      </c>
      <c r="D4" s="3" t="s">
        <v>293</v>
      </c>
      <c r="E4" s="3" t="s">
        <v>294</v>
      </c>
      <c r="F4" s="3" t="s">
        <v>295</v>
      </c>
      <c r="G4" s="28"/>
    </row>
    <row r="5" spans="1:7" ht="34" x14ac:dyDescent="0.2">
      <c r="A5" s="4" t="s">
        <v>150</v>
      </c>
      <c r="B5" s="5"/>
      <c r="C5" s="3" t="s">
        <v>151</v>
      </c>
      <c r="D5" s="3" t="s">
        <v>152</v>
      </c>
      <c r="E5" s="3" t="s">
        <v>240</v>
      </c>
      <c r="F5" s="3" t="s">
        <v>153</v>
      </c>
      <c r="G5" s="28"/>
    </row>
    <row r="6" spans="1:7" ht="34" x14ac:dyDescent="0.2">
      <c r="A6" s="4" t="s">
        <v>125</v>
      </c>
      <c r="B6" s="5"/>
      <c r="C6" s="3" t="s">
        <v>121</v>
      </c>
      <c r="D6" s="3" t="s">
        <v>241</v>
      </c>
      <c r="E6" s="3" t="s">
        <v>242</v>
      </c>
      <c r="F6" s="3" t="s">
        <v>120</v>
      </c>
      <c r="G6" s="28"/>
    </row>
    <row r="7" spans="1:7" ht="34" x14ac:dyDescent="0.2">
      <c r="A7" s="4" t="s">
        <v>154</v>
      </c>
      <c r="B7" s="5"/>
      <c r="C7" s="3" t="s">
        <v>155</v>
      </c>
      <c r="D7" s="19" t="s">
        <v>157</v>
      </c>
      <c r="E7" s="19" t="s">
        <v>157</v>
      </c>
      <c r="F7" s="3" t="s">
        <v>156</v>
      </c>
      <c r="G7" s="28"/>
    </row>
    <row r="8" spans="1:7" ht="34" x14ac:dyDescent="0.2">
      <c r="A8" s="23" t="s">
        <v>124</v>
      </c>
      <c r="B8" s="5"/>
      <c r="C8" s="24" t="s">
        <v>244</v>
      </c>
      <c r="D8" s="24" t="s">
        <v>243</v>
      </c>
      <c r="E8" s="24" t="s">
        <v>123</v>
      </c>
      <c r="F8" s="24" t="s">
        <v>122</v>
      </c>
      <c r="G8" s="28"/>
    </row>
    <row r="9" spans="1:7" ht="25" x14ac:dyDescent="0.2">
      <c r="A9" s="20" t="s">
        <v>36</v>
      </c>
      <c r="B9" s="25">
        <f>SUM(,B3:B8)</f>
        <v>0</v>
      </c>
      <c r="C9" s="65">
        <v>60</v>
      </c>
      <c r="D9" s="65"/>
      <c r="E9" s="65"/>
      <c r="F9" s="65"/>
      <c r="G9" s="65"/>
    </row>
    <row r="10" spans="1:7" ht="20" customHeight="1" x14ac:dyDescent="0.2">
      <c r="A10" s="73"/>
      <c r="B10" s="77"/>
      <c r="C10" s="74" t="s">
        <v>246</v>
      </c>
      <c r="D10" s="75"/>
      <c r="E10" s="76"/>
      <c r="F10" s="30"/>
    </row>
    <row r="11" spans="1:7" ht="20" customHeight="1" x14ac:dyDescent="0.2">
      <c r="A11" s="73"/>
      <c r="B11" s="77"/>
      <c r="C11" s="2" t="s">
        <v>306</v>
      </c>
      <c r="D11" s="2" t="s">
        <v>320</v>
      </c>
      <c r="E11" s="2" t="s">
        <v>319</v>
      </c>
      <c r="F11" s="30"/>
    </row>
    <row r="12" spans="1:7" ht="30" x14ac:dyDescent="0.2">
      <c r="A12" s="4" t="s">
        <v>247</v>
      </c>
      <c r="B12" s="25"/>
      <c r="C12" s="43" t="s">
        <v>258</v>
      </c>
      <c r="D12" s="43" t="s">
        <v>259</v>
      </c>
      <c r="E12" s="43" t="s">
        <v>260</v>
      </c>
      <c r="F12" s="30"/>
    </row>
    <row r="13" spans="1:7" ht="24" x14ac:dyDescent="0.2">
      <c r="A13" s="60"/>
      <c r="B13" s="59"/>
      <c r="C13" s="2" t="s">
        <v>255</v>
      </c>
      <c r="D13" s="2" t="s">
        <v>256</v>
      </c>
      <c r="E13" s="2" t="s">
        <v>257</v>
      </c>
      <c r="F13" s="30"/>
    </row>
    <row r="14" spans="1:7" ht="60" x14ac:dyDescent="0.2">
      <c r="A14" s="4" t="s">
        <v>296</v>
      </c>
      <c r="B14" s="25"/>
      <c r="C14" s="43" t="s">
        <v>299</v>
      </c>
      <c r="D14" s="43" t="s">
        <v>297</v>
      </c>
      <c r="E14" s="43" t="s">
        <v>298</v>
      </c>
      <c r="F14" s="30"/>
    </row>
    <row r="15" spans="1:7" ht="30" x14ac:dyDescent="0.2">
      <c r="A15" s="4" t="s">
        <v>248</v>
      </c>
      <c r="B15" s="25"/>
      <c r="C15" s="43" t="s">
        <v>249</v>
      </c>
      <c r="D15" s="43" t="s">
        <v>250</v>
      </c>
      <c r="E15" s="43" t="s">
        <v>251</v>
      </c>
      <c r="F15" s="30"/>
    </row>
    <row r="16" spans="1:7" ht="47" customHeight="1" x14ac:dyDescent="0.2">
      <c r="A16" s="4" t="s">
        <v>266</v>
      </c>
      <c r="B16" s="25"/>
      <c r="C16" s="43" t="s">
        <v>254</v>
      </c>
      <c r="D16" s="43" t="s">
        <v>253</v>
      </c>
      <c r="E16" s="43" t="s">
        <v>252</v>
      </c>
      <c r="F16" s="30"/>
    </row>
    <row r="17" spans="1:6" ht="32" customHeight="1" x14ac:dyDescent="0.2">
      <c r="A17" s="4" t="s">
        <v>265</v>
      </c>
      <c r="B17" s="25"/>
      <c r="C17" s="43" t="s">
        <v>261</v>
      </c>
      <c r="D17" s="43" t="s">
        <v>262</v>
      </c>
      <c r="E17" s="43" t="s">
        <v>263</v>
      </c>
      <c r="F17" s="30"/>
    </row>
    <row r="18" spans="1:6" ht="58" customHeight="1" x14ac:dyDescent="0.2">
      <c r="A18" s="4" t="s">
        <v>264</v>
      </c>
      <c r="B18" s="25"/>
      <c r="C18" s="43" t="s">
        <v>267</v>
      </c>
      <c r="D18" s="43" t="s">
        <v>268</v>
      </c>
      <c r="E18" s="43" t="s">
        <v>269</v>
      </c>
      <c r="F18" s="30"/>
    </row>
    <row r="19" spans="1:6" ht="26" customHeight="1" x14ac:dyDescent="0.2">
      <c r="A19" s="20" t="s">
        <v>36</v>
      </c>
      <c r="B19" s="25">
        <f>SUM(B14:B18)</f>
        <v>0</v>
      </c>
      <c r="C19" s="72">
        <v>10</v>
      </c>
      <c r="D19" s="72"/>
      <c r="E19" s="72"/>
      <c r="F19" s="30"/>
    </row>
    <row r="20" spans="1:6" ht="16" customHeight="1" x14ac:dyDescent="0.2">
      <c r="A20" s="22"/>
      <c r="B20" s="30"/>
      <c r="C20" s="30"/>
      <c r="D20" s="30"/>
      <c r="E20" s="30"/>
      <c r="F20" s="30"/>
    </row>
    <row r="21" spans="1:6" ht="16" customHeight="1" x14ac:dyDescent="0.2">
      <c r="A21" s="22"/>
      <c r="B21" s="30"/>
      <c r="C21" s="30"/>
      <c r="D21" s="30"/>
      <c r="E21" s="30"/>
      <c r="F21" s="30"/>
    </row>
    <row r="22" spans="1:6" ht="16" customHeight="1" x14ac:dyDescent="0.2">
      <c r="A22" s="22"/>
      <c r="B22" s="30"/>
      <c r="C22" s="30"/>
      <c r="D22" s="30"/>
      <c r="E22" s="30"/>
      <c r="F22" s="30"/>
    </row>
    <row r="23" spans="1:6" ht="16" customHeight="1" x14ac:dyDescent="0.2">
      <c r="A23" s="22"/>
      <c r="B23" s="30"/>
      <c r="C23" s="30"/>
      <c r="D23" s="30"/>
      <c r="E23" s="30"/>
      <c r="F23" s="30"/>
    </row>
  </sheetData>
  <mergeCells count="9">
    <mergeCell ref="C19:E19"/>
    <mergeCell ref="A10:A11"/>
    <mergeCell ref="C10:E10"/>
    <mergeCell ref="B10:B11"/>
    <mergeCell ref="G1:G2"/>
    <mergeCell ref="C9:G9"/>
    <mergeCell ref="A1:A2"/>
    <mergeCell ref="B1:B2"/>
    <mergeCell ref="C1:F1"/>
  </mergeCells>
  <conditionalFormatting sqref="B3:B8">
    <cfRule type="cellIs" dxfId="8" priority="1" operator="equal">
      <formula>8</formula>
    </cfRule>
    <cfRule type="cellIs" dxfId="7" priority="5" operator="equal">
      <formula>10</formula>
    </cfRule>
  </conditionalFormatting>
  <conditionalFormatting sqref="B3:B8">
    <cfRule type="cellIs" dxfId="6" priority="3" operator="equal">
      <formula>3</formula>
    </cfRule>
    <cfRule type="cellIs" dxfId="5" priority="4" operator="equal">
      <formula>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6AD8-5173-F944-91AB-F40F6CDE1864}">
  <dimension ref="A1:E24"/>
  <sheetViews>
    <sheetView showGridLines="0" tabSelected="1" topLeftCell="A2" workbookViewId="0">
      <selection activeCell="H17" sqref="H17"/>
    </sheetView>
  </sheetViews>
  <sheetFormatPr baseColWidth="10" defaultRowHeight="16" x14ac:dyDescent="0.2"/>
  <cols>
    <col min="1" max="1" width="41.5" bestFit="1" customWidth="1"/>
    <col min="2" max="2" width="24.83203125" customWidth="1"/>
    <col min="3" max="3" width="26.1640625" customWidth="1"/>
    <col min="4" max="4" width="1.5" customWidth="1"/>
    <col min="5" max="5" width="32.5" customWidth="1"/>
    <col min="6" max="6" width="11" customWidth="1"/>
    <col min="7" max="7" width="10.1640625" customWidth="1"/>
    <col min="8" max="8" width="11.1640625" customWidth="1"/>
  </cols>
  <sheetData>
    <row r="1" spans="1:5" ht="16" customHeight="1" x14ac:dyDescent="0.2">
      <c r="A1" s="86" t="s">
        <v>134</v>
      </c>
      <c r="B1" s="87" t="s">
        <v>135</v>
      </c>
      <c r="C1" s="87" t="s">
        <v>136</v>
      </c>
    </row>
    <row r="2" spans="1:5" ht="16" customHeight="1" x14ac:dyDescent="0.2">
      <c r="A2" s="86"/>
      <c r="B2" s="88"/>
      <c r="C2" s="88"/>
    </row>
    <row r="3" spans="1:5" ht="21" x14ac:dyDescent="0.25">
      <c r="A3" s="11" t="s">
        <v>137</v>
      </c>
      <c r="B3" s="10">
        <f>Subjective!B20</f>
        <v>0</v>
      </c>
      <c r="C3" s="13">
        <f>(B3/160)*100</f>
        <v>0</v>
      </c>
    </row>
    <row r="4" spans="1:5" ht="21" x14ac:dyDescent="0.25">
      <c r="A4" s="11" t="s">
        <v>138</v>
      </c>
      <c r="B4" s="10">
        <f>PhysicalExam!B20</f>
        <v>0</v>
      </c>
      <c r="C4" s="13">
        <f>(B4/PhysicalExam!C20)*100</f>
        <v>0</v>
      </c>
    </row>
    <row r="5" spans="1:5" ht="21" x14ac:dyDescent="0.25">
      <c r="A5" s="11" t="s">
        <v>139</v>
      </c>
      <c r="B5" s="10">
        <f>Intervention!B19</f>
        <v>0</v>
      </c>
      <c r="C5" s="13">
        <f>(B5/150)*100</f>
        <v>0</v>
      </c>
    </row>
    <row r="6" spans="1:5" ht="22" thickBot="1" x14ac:dyDescent="0.3">
      <c r="A6" s="44" t="s">
        <v>140</v>
      </c>
      <c r="B6" s="17">
        <f>Defense!B9</f>
        <v>0</v>
      </c>
      <c r="C6" s="18">
        <f>(B6/60)*100</f>
        <v>0</v>
      </c>
    </row>
    <row r="7" spans="1:5" ht="31" customHeight="1" thickBot="1" x14ac:dyDescent="0.25">
      <c r="A7" s="53" t="s">
        <v>308</v>
      </c>
      <c r="B7" s="47">
        <f>SUM(B3:B6)</f>
        <v>0</v>
      </c>
      <c r="C7" s="48">
        <f>(B7/SUM(Subjective!C20,PhysicalExam!C20,Intervention!C19,Defense!C9)*100)</f>
        <v>0</v>
      </c>
    </row>
    <row r="8" spans="1:5" ht="22" thickBot="1" x14ac:dyDescent="0.3">
      <c r="A8" s="52" t="s">
        <v>246</v>
      </c>
      <c r="B8" s="51">
        <f>SUM(B7,Defense!B19)</f>
        <v>0</v>
      </c>
      <c r="C8" s="62">
        <f>(B8/SUM(Subjective!C20,PhysicalExam!C20,Intervention!C19,Defense!C9)*100)</f>
        <v>0</v>
      </c>
    </row>
    <row r="9" spans="1:5" ht="22" thickBot="1" x14ac:dyDescent="0.3">
      <c r="A9" s="52" t="s">
        <v>307</v>
      </c>
      <c r="B9" s="51">
        <f>Defense!B12</f>
        <v>0</v>
      </c>
      <c r="C9" s="61"/>
    </row>
    <row r="10" spans="1:5" ht="63" customHeight="1" thickBot="1" x14ac:dyDescent="0.25">
      <c r="A10" s="49" t="s">
        <v>141</v>
      </c>
      <c r="B10" s="50">
        <f>B8</f>
        <v>0</v>
      </c>
      <c r="C10" s="48">
        <f>C8*B9</f>
        <v>0</v>
      </c>
    </row>
    <row r="11" spans="1:5" ht="9" customHeight="1" x14ac:dyDescent="0.2">
      <c r="A11" s="89"/>
      <c r="B11" s="89"/>
      <c r="C11" s="89"/>
    </row>
    <row r="12" spans="1:5" ht="24" customHeight="1" x14ac:dyDescent="0.3">
      <c r="A12" s="12" t="s">
        <v>142</v>
      </c>
      <c r="B12" s="90"/>
      <c r="C12" s="90"/>
    </row>
    <row r="15" spans="1:5" ht="16" customHeight="1" x14ac:dyDescent="0.2">
      <c r="A15" s="86" t="s">
        <v>143</v>
      </c>
      <c r="B15" s="78" t="s">
        <v>158</v>
      </c>
      <c r="C15" s="79"/>
      <c r="D15" s="57"/>
      <c r="E15" s="82" t="s">
        <v>303</v>
      </c>
    </row>
    <row r="16" spans="1:5" ht="16" customHeight="1" x14ac:dyDescent="0.2">
      <c r="A16" s="86"/>
      <c r="B16" s="80"/>
      <c r="C16" s="81"/>
      <c r="D16" s="58"/>
      <c r="E16" s="82"/>
    </row>
    <row r="17" spans="1:5" ht="19" customHeight="1" x14ac:dyDescent="0.25">
      <c r="A17" s="14"/>
      <c r="B17" s="56" t="s">
        <v>300</v>
      </c>
      <c r="C17" s="56" t="s">
        <v>305</v>
      </c>
      <c r="D17" s="54"/>
      <c r="E17" s="56" t="s">
        <v>304</v>
      </c>
    </row>
    <row r="18" spans="1:5" ht="19" customHeight="1" x14ac:dyDescent="0.25">
      <c r="A18" s="15"/>
      <c r="B18" s="46" t="s">
        <v>301</v>
      </c>
      <c r="C18" s="46" t="s">
        <v>245</v>
      </c>
      <c r="D18" s="54"/>
      <c r="E18" s="46" t="s">
        <v>322</v>
      </c>
    </row>
    <row r="19" spans="1:5" ht="19" x14ac:dyDescent="0.25">
      <c r="A19" s="42"/>
      <c r="B19" s="46" t="s">
        <v>302</v>
      </c>
      <c r="C19" s="46" t="s">
        <v>144</v>
      </c>
      <c r="D19" s="54"/>
      <c r="E19" s="46" t="s">
        <v>323</v>
      </c>
    </row>
    <row r="20" spans="1:5" ht="19" x14ac:dyDescent="0.25">
      <c r="A20" s="16"/>
      <c r="B20" s="55" t="s">
        <v>325</v>
      </c>
      <c r="C20" s="55" t="s">
        <v>321</v>
      </c>
      <c r="D20" s="54"/>
      <c r="E20" s="46" t="s">
        <v>324</v>
      </c>
    </row>
    <row r="21" spans="1:5" ht="19" x14ac:dyDescent="0.25">
      <c r="A21" s="16"/>
      <c r="B21" s="55" t="s">
        <v>326</v>
      </c>
      <c r="C21" s="55" t="s">
        <v>145</v>
      </c>
      <c r="D21" s="54"/>
      <c r="E21" s="46"/>
    </row>
    <row r="22" spans="1:5" ht="34" customHeight="1" x14ac:dyDescent="0.2">
      <c r="A22" s="40" t="s">
        <v>146</v>
      </c>
      <c r="B22" s="83" t="s">
        <v>147</v>
      </c>
      <c r="C22" s="84"/>
      <c r="D22" s="84"/>
      <c r="E22" s="85"/>
    </row>
    <row r="24" spans="1:5" ht="26" customHeight="1" x14ac:dyDescent="0.2"/>
  </sheetData>
  <mergeCells count="9">
    <mergeCell ref="B15:C16"/>
    <mergeCell ref="E15:E16"/>
    <mergeCell ref="B22:E22"/>
    <mergeCell ref="A1:A2"/>
    <mergeCell ref="B1:B2"/>
    <mergeCell ref="C1:C2"/>
    <mergeCell ref="A11:C11"/>
    <mergeCell ref="B12:C12"/>
    <mergeCell ref="A15:A16"/>
  </mergeCells>
  <conditionalFormatting sqref="B3:B6 B9:B10">
    <cfRule type="cellIs" dxfId="4" priority="11" operator="between">
      <formula>70</formula>
      <formula>79</formula>
    </cfRule>
  </conditionalFormatting>
  <conditionalFormatting sqref="C3:C7 C10">
    <cfRule type="cellIs" dxfId="3" priority="3" operator="between">
      <formula>95</formula>
      <formula>100</formula>
    </cfRule>
  </conditionalFormatting>
  <conditionalFormatting sqref="C3:C8 C10">
    <cfRule type="cellIs" dxfId="2" priority="4" operator="between">
      <formula>90</formula>
      <formula>94</formula>
    </cfRule>
    <cfRule type="cellIs" dxfId="1" priority="5" operator="between">
      <formula>75</formula>
      <formula>89</formula>
    </cfRule>
    <cfRule type="cellIs" dxfId="0" priority="6" operator="lessThan">
      <formula>75</formula>
    </cfRule>
  </conditionalFormatting>
  <pageMargins left="0.7" right="0.7" top="0.75" bottom="0.75" header="0.3" footer="0.3"/>
  <ignoredErrors>
    <ignoredError sqref="C4"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Subjective</vt:lpstr>
      <vt:lpstr>PhysicalExam</vt:lpstr>
      <vt:lpstr>Intervention</vt:lpstr>
      <vt:lpstr>Defense</vt:lpstr>
      <vt:lpstr>Scorecard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Shepherd</dc:creator>
  <cp:lastModifiedBy>Microsoft Office User</cp:lastModifiedBy>
  <dcterms:created xsi:type="dcterms:W3CDTF">2019-11-26T03:36:52Z</dcterms:created>
  <dcterms:modified xsi:type="dcterms:W3CDTF">2023-01-31T20:35:53Z</dcterms:modified>
</cp:coreProperties>
</file>